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34" i="1" l="1"/>
  <c r="I33" i="1" l="1"/>
  <c r="I57" i="1"/>
  <c r="I32" i="1"/>
  <c r="I13" i="1" l="1"/>
  <c r="I6" i="1" l="1"/>
  <c r="I36" i="1"/>
  <c r="H37" i="1"/>
  <c r="I37" i="1" s="1"/>
  <c r="I31" i="1"/>
  <c r="I19" i="1"/>
  <c r="I49" i="1"/>
  <c r="I11" i="1"/>
  <c r="I12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8" i="1" l="1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1" i="2"/>
  <c r="H42" i="2"/>
  <c r="H34" i="2"/>
  <c r="H28" i="2"/>
  <c r="H27" i="2"/>
  <c r="H24" i="2"/>
  <c r="H21" i="2"/>
  <c r="H40" i="2"/>
  <c r="H22" i="2"/>
  <c r="H38" i="2"/>
  <c r="H10" i="2"/>
  <c r="H7" i="2"/>
  <c r="H26" i="2"/>
  <c r="H19" i="2"/>
  <c r="H31" i="2"/>
  <c r="H30" i="2"/>
  <c r="H2" i="2"/>
  <c r="H32" i="2"/>
  <c r="H9" i="2"/>
  <c r="H15" i="2"/>
  <c r="H14" i="2"/>
  <c r="H16" i="2"/>
  <c r="H29" i="2"/>
  <c r="H41" i="2"/>
  <c r="H8" i="2"/>
  <c r="H33" i="2"/>
  <c r="H13" i="2"/>
  <c r="H11" i="2"/>
  <c r="H43" i="2"/>
  <c r="H35" i="2"/>
  <c r="H12" i="2"/>
  <c r="H23" i="2"/>
  <c r="H20" i="2"/>
  <c r="H17" i="2"/>
  <c r="H37" i="2"/>
  <c r="H39" i="2"/>
  <c r="H6" i="2"/>
  <c r="H4" i="2"/>
  <c r="H1" i="2"/>
  <c r="H5" i="2"/>
  <c r="H36" i="2"/>
  <c r="H3" i="2"/>
  <c r="H25" i="2"/>
  <c r="H18" i="2"/>
  <c r="I44" i="2" l="1"/>
  <c r="I10" i="1"/>
  <c r="I58" i="1" l="1"/>
  <c r="I54" i="1"/>
  <c r="I51" i="1"/>
  <c r="I50" i="1"/>
  <c r="I48" i="1"/>
  <c r="I45" i="1"/>
  <c r="I44" i="1"/>
  <c r="I43" i="1"/>
  <c r="I40" i="1"/>
  <c r="I41" i="1" s="1"/>
  <c r="I52" i="1" l="1"/>
  <c r="I46" i="1"/>
  <c r="I55" i="1"/>
  <c r="I59" i="1"/>
  <c r="I7" i="1"/>
  <c r="I8" i="1"/>
  <c r="I9" i="1"/>
  <c r="I61" i="1" l="1"/>
</calcChain>
</file>

<file path=xl/sharedStrings.xml><?xml version="1.0" encoding="utf-8"?>
<sst xmlns="http://schemas.openxmlformats.org/spreadsheetml/2006/main" count="157" uniqueCount="110">
  <si>
    <t>Наименование издания</t>
  </si>
  <si>
    <t>Журнал "Гражданская защита"</t>
  </si>
  <si>
    <t>Журнал "Основы безопасности жизнедеятельности"</t>
  </si>
  <si>
    <t>Журнал "Системный администратор"</t>
  </si>
  <si>
    <t>Журнал "Пресс-служба"</t>
  </si>
  <si>
    <t>Журнал "Связи с общественностью"</t>
  </si>
  <si>
    <t>Административная комиссия (окружные субвенции)</t>
  </si>
  <si>
    <t>Комиссия по делам несовершеннолетних (окружные субвенции)</t>
  </si>
  <si>
    <t>Управление опеки и попечительства (окружные субвенции)</t>
  </si>
  <si>
    <t>Отдел охраны труда (окружные субвенции)</t>
  </si>
  <si>
    <t>Справочник специалиста по охране труда</t>
  </si>
  <si>
    <t>Архив (окружные субвенции)</t>
  </si>
  <si>
    <t>Администрация города Югорска</t>
  </si>
  <si>
    <t>1*</t>
  </si>
  <si>
    <t>2*</t>
  </si>
  <si>
    <t>3*</t>
  </si>
  <si>
    <t>Средняя цена, руб.</t>
  </si>
  <si>
    <t>Подписная цена, руб.</t>
  </si>
  <si>
    <t>Подписной индекс</t>
  </si>
  <si>
    <t>Газета «Коммерсант»</t>
  </si>
  <si>
    <t>Журнал «Делопроизводство»</t>
  </si>
  <si>
    <t>Кол-во выходов в 1 комп.</t>
  </si>
  <si>
    <t>Газета "НОРД"</t>
  </si>
  <si>
    <t>к4392м</t>
  </si>
  <si>
    <t>Газета «Новости Югры»</t>
  </si>
  <si>
    <t>Газета «Югорский вестник»</t>
  </si>
  <si>
    <t>Журнал «Управа»</t>
  </si>
  <si>
    <t>Журнал «Югра»</t>
  </si>
  <si>
    <t>Журнал «Муниципальная власть»</t>
  </si>
  <si>
    <t>Журнал "КАЗЕННЫЕ УЧРЕЖДЕНИЯ. УЧЕТ, ОТЧЕТНОСТЬ, НАЛОГООБЛОЖЕНИЕ"</t>
  </si>
  <si>
    <t>Журнал "БЮДЖЕТНЫЙ УЧЕТ В ВОПРОСАХ И ОТВЕТАХ"</t>
  </si>
  <si>
    <t>008224 эп</t>
  </si>
  <si>
    <t>008250 эп</t>
  </si>
  <si>
    <t>07909 эп</t>
  </si>
  <si>
    <t>008236 эп</t>
  </si>
  <si>
    <t>54347 эп</t>
  </si>
  <si>
    <t>Отдел  ЗАГС (окружные субвенции)</t>
  </si>
  <si>
    <t>ИТОГО</t>
  </si>
  <si>
    <t>Журнал "Зарплата"</t>
  </si>
  <si>
    <t>Журнал "ГОСЗАКУПКИ.ру. Официальная информация. Письма. Комментарии. Административная практика с ежеквартальным приложением АДМИНИСТРАТИВНАЯ ПРАКТИКА ФАС"</t>
  </si>
  <si>
    <t>Журнал "ЗАГС"</t>
  </si>
  <si>
    <t>009219 эп</t>
  </si>
  <si>
    <t>Журнал "Нормативные акты по охране труда"</t>
  </si>
  <si>
    <t>008338</t>
  </si>
  <si>
    <t>Журнал "Отечественные архивы"</t>
  </si>
  <si>
    <t>004579 эп</t>
  </si>
  <si>
    <t>008340 эп</t>
  </si>
  <si>
    <t>Журнал "ОХРАНА ТРУДА В ВОПРОСАХ И ОТВЕТАХ"</t>
  </si>
  <si>
    <t>Журнал "Практика муниципального управления"</t>
  </si>
  <si>
    <t>008546 эп</t>
  </si>
  <si>
    <t>005432 эп</t>
  </si>
  <si>
    <t>005435 эп</t>
  </si>
  <si>
    <t>008348 эп</t>
  </si>
  <si>
    <t>Журнал "СПРАВОЧНИК КАДРОВИКА"</t>
  </si>
  <si>
    <t>008336 эп</t>
  </si>
  <si>
    <t>Финансовый справочник бюджетной организации</t>
  </si>
  <si>
    <t>008222 эп</t>
  </si>
  <si>
    <t>25717</t>
  </si>
  <si>
    <t>Газета "Российская газета"+"Российская газета "Неделя"+ Российская бизнес газета</t>
  </si>
  <si>
    <t>70421</t>
  </si>
  <si>
    <t>Журнал "Административное право и процесс"</t>
  </si>
  <si>
    <t>10749</t>
  </si>
  <si>
    <t>Журнал "Архитектура и строительство России"</t>
  </si>
  <si>
    <t>79963</t>
  </si>
  <si>
    <t>81706</t>
  </si>
  <si>
    <t>Журнал "Беспризорник"</t>
  </si>
  <si>
    <t>84677</t>
  </si>
  <si>
    <t>Журнал "БиНО: Бюджетные организации"</t>
  </si>
  <si>
    <t>20042</t>
  </si>
  <si>
    <t>Журнал "Бюджетный учет"</t>
  </si>
  <si>
    <t>72238</t>
  </si>
  <si>
    <t>Журнал "Вопросы наркологии"</t>
  </si>
  <si>
    <t>32614</t>
  </si>
  <si>
    <t>Журнал "Госзаказ в вопросах и ответах"</t>
  </si>
  <si>
    <t>81941</t>
  </si>
  <si>
    <t>Журнал "Инспектор по делам несовершеннолетних"</t>
  </si>
  <si>
    <t>32860</t>
  </si>
  <si>
    <t>Журнал" Консультация и разъяснения по вопросам ценообразования и сметного нормирования в строительстве"</t>
  </si>
  <si>
    <t>72374</t>
  </si>
  <si>
    <t>Журнал "ОХРАНА ТРУДА И СОЦИАЛЬНОЕ СТРАХОВАНИЕ"</t>
  </si>
  <si>
    <t>88099</t>
  </si>
  <si>
    <t>80070</t>
  </si>
  <si>
    <t>Журнал "Сметно-договорная работа в строительстве"</t>
  </si>
  <si>
    <t>71027</t>
  </si>
  <si>
    <t>Журнал "ФИНАНСЫ"</t>
  </si>
  <si>
    <t>Газета «Первая Советская»</t>
  </si>
  <si>
    <t>79169</t>
  </si>
  <si>
    <t>Журнал "ЗАЩИТИ МЕНЯ!"</t>
  </si>
  <si>
    <t>Кол-во комп.</t>
  </si>
  <si>
    <t>71516</t>
  </si>
  <si>
    <t>Журнал "Вопросы национализма"</t>
  </si>
  <si>
    <t>Журнал "Безопасности жизнедеятельности"</t>
  </si>
  <si>
    <r>
      <t xml:space="preserve">Метод определения начальной (максимальной) цены: </t>
    </r>
    <r>
      <rPr>
        <sz val="10"/>
        <color theme="1"/>
        <rFont val="Times New Roman"/>
        <family val="1"/>
        <charset val="204"/>
      </rPr>
      <t xml:space="preserve">метод сопоставимых рыночных цен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Способ размещения заказа: </t>
    </r>
    <r>
      <rPr>
        <sz val="10"/>
        <color theme="1"/>
        <rFont val="Times New Roman"/>
        <family val="1"/>
        <charset val="204"/>
      </rPr>
      <t>аукцион в электронной форме среди субъектов малого предпринимательства и социально ориентированных некоммерческих организации</t>
    </r>
  </si>
  <si>
    <t>Итого начальная (максимальная) цена контракта</t>
  </si>
  <si>
    <t>IV. Обоснование начальной (максимальной) цены контракта среди субъектов малого предпринимательства и социально ориентированных некоммерческих организаций на право заключения муниципального контракта на оказание услуг по предоставлению годовой подписки на периодические издания.</t>
  </si>
  <si>
    <t>1* Коммерческое предложение вх. от 10.11.2015 № 24</t>
  </si>
  <si>
    <t>2* Коммерческое предложение вх. от 10.11.2015 № 25</t>
  </si>
  <si>
    <t>3* Коммерческое предложение вх. от 10.11.2015 № 26</t>
  </si>
  <si>
    <t>Газета "Тюменские известия"</t>
  </si>
  <si>
    <t>34252 м</t>
  </si>
  <si>
    <t>Газета «Новости Югры» (комплект)</t>
  </si>
  <si>
    <t>Газета «Первая Советская» ГОДОВОЙ</t>
  </si>
  <si>
    <t>10060 м</t>
  </si>
  <si>
    <t>Газета «Югорский вестник» Годовая</t>
  </si>
  <si>
    <t>Журнал «Жилищное право» Годовая</t>
  </si>
  <si>
    <t>Журнал «Корпоротивный юрист»</t>
  </si>
  <si>
    <t>Журнал "ЖКХ:Журнал руководителя и главного бухгалтера"</t>
  </si>
  <si>
    <t>Журнал "Законадательные и нормативные документы в жилищно-коммунальном хозяйстве"</t>
  </si>
  <si>
    <t>НМЦ</t>
  </si>
  <si>
    <t>Работник контрактной службы                                                        Н.Б. Королева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</si>
</sst>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0_р_."/>
    <numFmt numFmtId="165" formatCode="_-* #,##0_р_._-;\-* #,##0_р_._-;_-* &quot;-&quot;??_р_._-;_-@_-"/>
    <numFmt numFmtId="166" formatCode="#,##0_р_."/>
    <numFmt numFmtId="167" formatCode="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5" fontId="3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4" fontId="2" fillId="0" borderId="1" xfId="1" applyNumberFormat="1" applyFont="1" applyBorder="1" applyAlignment="1">
      <alignment horizontal="right" vertical="center" wrapText="1"/>
    </xf>
    <xf numFmtId="4" fontId="4" fillId="0" borderId="0" xfId="1" applyNumberFormat="1" applyFont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2" fillId="0" borderId="1" xfId="1" applyNumberFormat="1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horizontal="left" vertical="center" wrapText="1"/>
    </xf>
    <xf numFmtId="166" fontId="2" fillId="0" borderId="4" xfId="0" applyNumberFormat="1" applyFont="1" applyFill="1" applyBorder="1" applyAlignment="1">
      <alignment horizontal="left"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topLeftCell="A31" zoomScale="80" zoomScaleNormal="80" workbookViewId="0">
      <selection activeCell="O64" sqref="O64"/>
    </sheetView>
  </sheetViews>
  <sheetFormatPr defaultColWidth="8.85546875" defaultRowHeight="12.75" x14ac:dyDescent="0.25"/>
  <cols>
    <col min="1" max="1" width="11.7109375" style="2" customWidth="1"/>
    <col min="2" max="2" width="42.85546875" style="2" customWidth="1"/>
    <col min="3" max="3" width="9.28515625" style="2" customWidth="1"/>
    <col min="4" max="4" width="10.28515625" style="2" customWidth="1"/>
    <col min="5" max="7" width="11.140625" style="2" customWidth="1"/>
    <col min="8" max="8" width="11.140625" style="1" customWidth="1"/>
    <col min="9" max="9" width="16.85546875" style="1" customWidth="1"/>
    <col min="10" max="10" width="8.85546875" style="1"/>
    <col min="11" max="11" width="13.42578125" style="1" bestFit="1" customWidth="1"/>
    <col min="12" max="12" width="8.85546875" style="1"/>
    <col min="13" max="13" width="9.7109375" style="1" bestFit="1" customWidth="1"/>
    <col min="14" max="16384" width="8.85546875" style="2"/>
  </cols>
  <sheetData>
    <row r="1" spans="1:9" s="2" customFormat="1" ht="47.1" customHeight="1" x14ac:dyDescent="0.25">
      <c r="A1" s="35" t="s">
        <v>94</v>
      </c>
      <c r="B1" s="35"/>
      <c r="C1" s="35"/>
      <c r="D1" s="35"/>
      <c r="E1" s="35"/>
      <c r="F1" s="35"/>
      <c r="G1" s="35"/>
      <c r="H1" s="35"/>
      <c r="I1" s="1"/>
    </row>
    <row r="2" spans="1:9" s="2" customFormat="1" ht="55.7" customHeight="1" x14ac:dyDescent="0.25">
      <c r="A2" s="29" t="s">
        <v>92</v>
      </c>
      <c r="B2" s="29"/>
      <c r="C2" s="29"/>
      <c r="D2" s="29"/>
      <c r="E2" s="29"/>
      <c r="F2" s="29"/>
      <c r="G2" s="29"/>
      <c r="H2" s="29"/>
      <c r="I2" s="1"/>
    </row>
    <row r="3" spans="1:9" s="2" customFormat="1" ht="16.5" customHeight="1" x14ac:dyDescent="0.25">
      <c r="A3" s="29" t="s">
        <v>12</v>
      </c>
      <c r="B3" s="29"/>
      <c r="C3" s="29"/>
      <c r="D3" s="29"/>
      <c r="E3" s="29"/>
      <c r="F3" s="29"/>
      <c r="G3" s="29"/>
      <c r="H3" s="29"/>
      <c r="I3" s="1"/>
    </row>
    <row r="4" spans="1:9" s="2" customFormat="1" ht="18.399999999999999" customHeight="1" x14ac:dyDescent="0.25">
      <c r="A4" s="41" t="s">
        <v>18</v>
      </c>
      <c r="B4" s="41" t="s">
        <v>0</v>
      </c>
      <c r="C4" s="41" t="s">
        <v>88</v>
      </c>
      <c r="D4" s="41" t="s">
        <v>21</v>
      </c>
      <c r="E4" s="36" t="s">
        <v>17</v>
      </c>
      <c r="F4" s="37"/>
      <c r="G4" s="38"/>
      <c r="H4" s="39" t="s">
        <v>16</v>
      </c>
      <c r="I4" s="39" t="s">
        <v>108</v>
      </c>
    </row>
    <row r="5" spans="1:9" s="2" customFormat="1" ht="21" customHeight="1" x14ac:dyDescent="0.25">
      <c r="A5" s="42"/>
      <c r="B5" s="42"/>
      <c r="C5" s="42"/>
      <c r="D5" s="42"/>
      <c r="E5" s="3" t="s">
        <v>13</v>
      </c>
      <c r="F5" s="3" t="s">
        <v>14</v>
      </c>
      <c r="G5" s="3" t="s">
        <v>15</v>
      </c>
      <c r="H5" s="40"/>
      <c r="I5" s="40"/>
    </row>
    <row r="6" spans="1:9" s="22" customFormat="1" ht="27" customHeight="1" x14ac:dyDescent="0.25">
      <c r="A6" s="18">
        <v>72223</v>
      </c>
      <c r="B6" s="18" t="s">
        <v>1</v>
      </c>
      <c r="C6" s="19">
        <v>1</v>
      </c>
      <c r="D6" s="19">
        <v>12</v>
      </c>
      <c r="E6" s="20">
        <v>3744.36</v>
      </c>
      <c r="F6" s="20">
        <v>3781.08</v>
      </c>
      <c r="G6" s="20">
        <v>3707.64</v>
      </c>
      <c r="H6" s="21">
        <v>3744.36</v>
      </c>
      <c r="I6" s="21">
        <f>H6*C6</f>
        <v>3744.36</v>
      </c>
    </row>
    <row r="7" spans="1:9" s="22" customFormat="1" ht="27" customHeight="1" x14ac:dyDescent="0.25">
      <c r="A7" s="18">
        <v>48909</v>
      </c>
      <c r="B7" s="18" t="s">
        <v>2</v>
      </c>
      <c r="C7" s="19">
        <v>1</v>
      </c>
      <c r="D7" s="19">
        <v>12</v>
      </c>
      <c r="E7" s="20">
        <v>3749.4</v>
      </c>
      <c r="F7" s="20">
        <v>3786.24</v>
      </c>
      <c r="G7" s="20">
        <v>3712.68</v>
      </c>
      <c r="H7" s="21">
        <v>3749.44</v>
      </c>
      <c r="I7" s="21">
        <f t="shared" ref="I7:I10" si="0">H7*C7</f>
        <v>3749.44</v>
      </c>
    </row>
    <row r="8" spans="1:9" s="22" customFormat="1" ht="15" customHeight="1" x14ac:dyDescent="0.25">
      <c r="A8" s="18" t="s">
        <v>102</v>
      </c>
      <c r="B8" s="18" t="s">
        <v>19</v>
      </c>
      <c r="C8" s="19">
        <v>1</v>
      </c>
      <c r="D8" s="19">
        <v>243</v>
      </c>
      <c r="E8" s="20">
        <v>6313.34</v>
      </c>
      <c r="F8" s="20">
        <v>6374.35</v>
      </c>
      <c r="G8" s="20">
        <v>6249.89</v>
      </c>
      <c r="H8" s="21">
        <v>6312.53</v>
      </c>
      <c r="I8" s="21">
        <f t="shared" si="0"/>
        <v>6312.53</v>
      </c>
    </row>
    <row r="9" spans="1:9" s="22" customFormat="1" ht="15" customHeight="1" x14ac:dyDescent="0.25">
      <c r="A9" s="18">
        <v>80992</v>
      </c>
      <c r="B9" s="18" t="s">
        <v>20</v>
      </c>
      <c r="C9" s="19">
        <v>1</v>
      </c>
      <c r="D9" s="19">
        <v>4</v>
      </c>
      <c r="E9" s="20">
        <v>3407.44</v>
      </c>
      <c r="F9" s="20">
        <v>3440.84</v>
      </c>
      <c r="G9" s="20">
        <v>3374</v>
      </c>
      <c r="H9" s="21">
        <v>3407.43</v>
      </c>
      <c r="I9" s="21">
        <f t="shared" si="0"/>
        <v>3407.43</v>
      </c>
    </row>
    <row r="10" spans="1:9" s="22" customFormat="1" ht="15" customHeight="1" x14ac:dyDescent="0.25">
      <c r="A10" s="18">
        <v>54347</v>
      </c>
      <c r="B10" s="18" t="s">
        <v>101</v>
      </c>
      <c r="C10" s="19">
        <v>2</v>
      </c>
      <c r="D10" s="19">
        <v>97</v>
      </c>
      <c r="E10" s="20">
        <v>1480.26</v>
      </c>
      <c r="F10" s="20">
        <v>1495.4</v>
      </c>
      <c r="G10" s="20">
        <v>1466.09</v>
      </c>
      <c r="H10" s="21">
        <v>1480.58</v>
      </c>
      <c r="I10" s="21">
        <f t="shared" si="0"/>
        <v>2961.16</v>
      </c>
    </row>
    <row r="11" spans="1:9" s="22" customFormat="1" ht="15" customHeight="1" x14ac:dyDescent="0.25">
      <c r="A11" s="18">
        <v>29368</v>
      </c>
      <c r="B11" s="18" t="s">
        <v>22</v>
      </c>
      <c r="C11" s="19">
        <v>1</v>
      </c>
      <c r="D11" s="19">
        <v>51</v>
      </c>
      <c r="E11" s="20">
        <v>618.12</v>
      </c>
      <c r="F11" s="20">
        <v>624.51</v>
      </c>
      <c r="G11" s="20">
        <v>612.24</v>
      </c>
      <c r="H11" s="21">
        <v>618.29</v>
      </c>
      <c r="I11" s="21">
        <f>H11*C11</f>
        <v>618.29</v>
      </c>
    </row>
    <row r="12" spans="1:9" s="22" customFormat="1" ht="15" customHeight="1" x14ac:dyDescent="0.25">
      <c r="A12" s="18" t="s">
        <v>23</v>
      </c>
      <c r="B12" s="18" t="s">
        <v>100</v>
      </c>
      <c r="C12" s="19">
        <v>2</v>
      </c>
      <c r="D12" s="19">
        <v>144</v>
      </c>
      <c r="E12" s="20">
        <v>6944.52</v>
      </c>
      <c r="F12" s="20">
        <v>7012.8</v>
      </c>
      <c r="G12" s="20">
        <v>6876.18</v>
      </c>
      <c r="H12" s="21">
        <v>6944.5</v>
      </c>
      <c r="I12" s="21">
        <f t="shared" ref="I12:I32" si="1">H12*C12</f>
        <v>13889</v>
      </c>
    </row>
    <row r="13" spans="1:9" s="22" customFormat="1" ht="15" customHeight="1" x14ac:dyDescent="0.25">
      <c r="A13" s="18">
        <v>84751</v>
      </c>
      <c r="B13" s="18" t="s">
        <v>103</v>
      </c>
      <c r="C13" s="19">
        <v>5</v>
      </c>
      <c r="D13" s="19">
        <v>49</v>
      </c>
      <c r="E13" s="20">
        <v>840.78</v>
      </c>
      <c r="F13" s="20">
        <v>849.34</v>
      </c>
      <c r="G13" s="20">
        <v>832.71</v>
      </c>
      <c r="H13" s="21">
        <v>840.94</v>
      </c>
      <c r="I13" s="21">
        <f>C13*H13</f>
        <v>4204.7000000000007</v>
      </c>
    </row>
    <row r="14" spans="1:9" s="22" customFormat="1" ht="15" customHeight="1" x14ac:dyDescent="0.25">
      <c r="A14" s="18" t="s">
        <v>99</v>
      </c>
      <c r="B14" s="18" t="s">
        <v>98</v>
      </c>
      <c r="C14" s="19">
        <v>1</v>
      </c>
      <c r="D14" s="19">
        <v>52</v>
      </c>
      <c r="E14" s="20">
        <v>976.9</v>
      </c>
      <c r="F14" s="20">
        <v>986.87</v>
      </c>
      <c r="G14" s="20">
        <v>967.45</v>
      </c>
      <c r="H14" s="21">
        <v>977.07</v>
      </c>
      <c r="I14" s="21">
        <f t="shared" si="1"/>
        <v>977.07</v>
      </c>
    </row>
    <row r="15" spans="1:9" s="22" customFormat="1" ht="15" customHeight="1" x14ac:dyDescent="0.25">
      <c r="A15" s="18">
        <v>79357</v>
      </c>
      <c r="B15" s="18" t="s">
        <v>104</v>
      </c>
      <c r="C15" s="19">
        <v>1</v>
      </c>
      <c r="D15" s="19">
        <v>12</v>
      </c>
      <c r="E15" s="20">
        <v>11446.32</v>
      </c>
      <c r="F15" s="20">
        <v>11558.52</v>
      </c>
      <c r="G15" s="20">
        <v>11334</v>
      </c>
      <c r="H15" s="21">
        <v>11446.28</v>
      </c>
      <c r="I15" s="21">
        <f t="shared" si="1"/>
        <v>11446.28</v>
      </c>
    </row>
    <row r="16" spans="1:9" s="22" customFormat="1" ht="23.65" customHeight="1" x14ac:dyDescent="0.25">
      <c r="A16" s="18">
        <v>37305</v>
      </c>
      <c r="B16" s="18" t="s">
        <v>39</v>
      </c>
      <c r="C16" s="19">
        <v>1</v>
      </c>
      <c r="D16" s="19">
        <v>16</v>
      </c>
      <c r="E16" s="20">
        <v>13761.12</v>
      </c>
      <c r="F16" s="20">
        <v>13896</v>
      </c>
      <c r="G16" s="20">
        <v>13626.16</v>
      </c>
      <c r="H16" s="21">
        <v>13761.09</v>
      </c>
      <c r="I16" s="21">
        <f t="shared" si="1"/>
        <v>13761.09</v>
      </c>
    </row>
    <row r="17" spans="1:9" s="22" customFormat="1" ht="15" customHeight="1" x14ac:dyDescent="0.25">
      <c r="A17" s="18">
        <v>99054</v>
      </c>
      <c r="B17" s="18" t="s">
        <v>38</v>
      </c>
      <c r="C17" s="19">
        <v>1</v>
      </c>
      <c r="D17" s="19">
        <v>12</v>
      </c>
      <c r="E17" s="20">
        <v>15682.68</v>
      </c>
      <c r="F17" s="20">
        <v>15836.4</v>
      </c>
      <c r="G17" s="20">
        <v>15528.84</v>
      </c>
      <c r="H17" s="21">
        <v>15682.64</v>
      </c>
      <c r="I17" s="21">
        <f t="shared" si="1"/>
        <v>15682.64</v>
      </c>
    </row>
    <row r="18" spans="1:9" s="22" customFormat="1" ht="25.5" customHeight="1" x14ac:dyDescent="0.25">
      <c r="A18" s="18">
        <v>70921</v>
      </c>
      <c r="B18" s="18" t="s">
        <v>29</v>
      </c>
      <c r="C18" s="19">
        <v>2</v>
      </c>
      <c r="D18" s="19">
        <v>12</v>
      </c>
      <c r="E18" s="20">
        <v>11740.44</v>
      </c>
      <c r="F18" s="20">
        <v>11855.52</v>
      </c>
      <c r="G18" s="20">
        <v>11625.36</v>
      </c>
      <c r="H18" s="21">
        <v>11740.44</v>
      </c>
      <c r="I18" s="21">
        <f t="shared" si="1"/>
        <v>23480.880000000001</v>
      </c>
    </row>
    <row r="19" spans="1:9" s="22" customFormat="1" ht="24.2" customHeight="1" x14ac:dyDescent="0.25">
      <c r="A19" s="18">
        <v>37000</v>
      </c>
      <c r="B19" s="18" t="s">
        <v>30</v>
      </c>
      <c r="C19" s="19">
        <v>2</v>
      </c>
      <c r="D19" s="19">
        <v>12</v>
      </c>
      <c r="E19" s="20">
        <v>7794.48</v>
      </c>
      <c r="F19" s="20">
        <v>7870.92</v>
      </c>
      <c r="G19" s="20">
        <v>7718.04</v>
      </c>
      <c r="H19" s="21">
        <v>7794.48</v>
      </c>
      <c r="I19" s="21">
        <f t="shared" ref="I19" si="2">H19*C19</f>
        <v>15588.96</v>
      </c>
    </row>
    <row r="20" spans="1:9" s="22" customFormat="1" ht="28.5" customHeight="1" x14ac:dyDescent="0.25">
      <c r="A20" s="18">
        <v>36427</v>
      </c>
      <c r="B20" s="18" t="s">
        <v>55</v>
      </c>
      <c r="C20" s="19">
        <v>1</v>
      </c>
      <c r="D20" s="19">
        <v>12</v>
      </c>
      <c r="E20" s="20">
        <v>13336.68</v>
      </c>
      <c r="F20" s="20">
        <v>13467.36</v>
      </c>
      <c r="G20" s="20">
        <v>13205.88</v>
      </c>
      <c r="H20" s="21">
        <v>13336.64</v>
      </c>
      <c r="I20" s="21">
        <f t="shared" si="1"/>
        <v>13336.64</v>
      </c>
    </row>
    <row r="21" spans="1:9" s="22" customFormat="1" ht="15" customHeight="1" x14ac:dyDescent="0.25">
      <c r="A21" s="18" t="s">
        <v>66</v>
      </c>
      <c r="B21" s="18" t="s">
        <v>67</v>
      </c>
      <c r="C21" s="19">
        <v>2</v>
      </c>
      <c r="D21" s="19">
        <v>24</v>
      </c>
      <c r="E21" s="20">
        <v>19402.8</v>
      </c>
      <c r="F21" s="20">
        <v>19592.88</v>
      </c>
      <c r="G21" s="20">
        <v>19212.48</v>
      </c>
      <c r="H21" s="21">
        <v>19402.72</v>
      </c>
      <c r="I21" s="21">
        <f t="shared" si="1"/>
        <v>38805.440000000002</v>
      </c>
    </row>
    <row r="22" spans="1:9" s="22" customFormat="1" ht="26.25" customHeight="1" x14ac:dyDescent="0.25">
      <c r="A22" s="18">
        <v>84782</v>
      </c>
      <c r="B22" s="18" t="s">
        <v>82</v>
      </c>
      <c r="C22" s="19">
        <v>1</v>
      </c>
      <c r="D22" s="19">
        <v>12</v>
      </c>
      <c r="E22" s="20">
        <v>21524.880000000001</v>
      </c>
      <c r="F22" s="20">
        <v>21735.84</v>
      </c>
      <c r="G22" s="20">
        <v>21313.8</v>
      </c>
      <c r="H22" s="21">
        <v>21524.84</v>
      </c>
      <c r="I22" s="21">
        <f t="shared" si="1"/>
        <v>21524.84</v>
      </c>
    </row>
    <row r="23" spans="1:9" s="22" customFormat="1" ht="28.5" customHeight="1" x14ac:dyDescent="0.25">
      <c r="A23" s="18">
        <v>73271</v>
      </c>
      <c r="B23" s="18" t="s">
        <v>62</v>
      </c>
      <c r="C23" s="19">
        <v>1</v>
      </c>
      <c r="D23" s="19">
        <v>4</v>
      </c>
      <c r="E23" s="20">
        <v>3299.64</v>
      </c>
      <c r="F23" s="20">
        <v>3332</v>
      </c>
      <c r="G23" s="20">
        <v>3267.32</v>
      </c>
      <c r="H23" s="21">
        <v>3299.65</v>
      </c>
      <c r="I23" s="21">
        <f t="shared" si="1"/>
        <v>3299.65</v>
      </c>
    </row>
    <row r="24" spans="1:9" s="22" customFormat="1" ht="24.2" customHeight="1" x14ac:dyDescent="0.25">
      <c r="A24" s="18" t="s">
        <v>76</v>
      </c>
      <c r="B24" s="18" t="s">
        <v>77</v>
      </c>
      <c r="C24" s="19">
        <v>1</v>
      </c>
      <c r="D24" s="19">
        <v>4</v>
      </c>
      <c r="E24" s="20">
        <v>3429.36</v>
      </c>
      <c r="F24" s="20">
        <v>3463</v>
      </c>
      <c r="G24" s="20">
        <v>3395.76</v>
      </c>
      <c r="H24" s="21">
        <v>3429.37</v>
      </c>
      <c r="I24" s="21">
        <f t="shared" si="1"/>
        <v>3429.37</v>
      </c>
    </row>
    <row r="25" spans="1:9" s="22" customFormat="1" ht="15" customHeight="1" x14ac:dyDescent="0.25">
      <c r="A25" s="23">
        <v>8546</v>
      </c>
      <c r="B25" s="18" t="s">
        <v>48</v>
      </c>
      <c r="C25" s="19">
        <v>1</v>
      </c>
      <c r="D25" s="19">
        <v>12</v>
      </c>
      <c r="E25" s="20">
        <v>7691.86</v>
      </c>
      <c r="F25" s="20">
        <v>7767.1</v>
      </c>
      <c r="G25" s="20">
        <v>7616.62</v>
      </c>
      <c r="H25" s="21">
        <v>7691.86</v>
      </c>
      <c r="I25" s="21">
        <f t="shared" si="1"/>
        <v>7691.86</v>
      </c>
    </row>
    <row r="26" spans="1:9" s="22" customFormat="1" ht="15" customHeight="1" x14ac:dyDescent="0.25">
      <c r="A26" s="18" t="s">
        <v>72</v>
      </c>
      <c r="B26" s="18" t="s">
        <v>73</v>
      </c>
      <c r="C26" s="19">
        <v>1</v>
      </c>
      <c r="D26" s="19">
        <v>12</v>
      </c>
      <c r="E26" s="20">
        <v>7409.64</v>
      </c>
      <c r="F26" s="20">
        <v>7482.24</v>
      </c>
      <c r="G26" s="20">
        <v>7336.92</v>
      </c>
      <c r="H26" s="21">
        <v>7409.6</v>
      </c>
      <c r="I26" s="21">
        <f t="shared" si="1"/>
        <v>7409.6</v>
      </c>
    </row>
    <row r="27" spans="1:9" s="22" customFormat="1" ht="15" customHeight="1" x14ac:dyDescent="0.25">
      <c r="A27" s="18">
        <v>70448</v>
      </c>
      <c r="B27" s="18" t="s">
        <v>106</v>
      </c>
      <c r="C27" s="19">
        <v>1</v>
      </c>
      <c r="D27" s="19">
        <v>12</v>
      </c>
      <c r="E27" s="20">
        <v>16704.240000000002</v>
      </c>
      <c r="F27" s="20">
        <v>16867.919999999998</v>
      </c>
      <c r="G27" s="20">
        <v>16540.439999999999</v>
      </c>
      <c r="H27" s="21">
        <v>16704.2</v>
      </c>
      <c r="I27" s="21">
        <f t="shared" si="1"/>
        <v>16704.2</v>
      </c>
    </row>
    <row r="28" spans="1:9" s="22" customFormat="1" ht="23.25" customHeight="1" x14ac:dyDescent="0.25">
      <c r="A28" s="18">
        <v>42203</v>
      </c>
      <c r="B28" s="18" t="s">
        <v>107</v>
      </c>
      <c r="C28" s="19">
        <v>1</v>
      </c>
      <c r="D28" s="19">
        <v>12</v>
      </c>
      <c r="E28" s="20">
        <v>11850.6</v>
      </c>
      <c r="F28" s="20">
        <v>11966.76</v>
      </c>
      <c r="G28" s="20">
        <v>11734.44</v>
      </c>
      <c r="H28" s="21">
        <v>11850.6</v>
      </c>
      <c r="I28" s="21">
        <f t="shared" si="1"/>
        <v>11850.6</v>
      </c>
    </row>
    <row r="29" spans="1:9" s="22" customFormat="1" ht="23.65" customHeight="1" x14ac:dyDescent="0.25">
      <c r="A29" s="18">
        <v>60598</v>
      </c>
      <c r="B29" s="18" t="s">
        <v>58</v>
      </c>
      <c r="C29" s="19">
        <v>1</v>
      </c>
      <c r="D29" s="19">
        <v>298</v>
      </c>
      <c r="E29" s="20">
        <v>6300.13</v>
      </c>
      <c r="F29" s="20">
        <v>6360.82</v>
      </c>
      <c r="G29" s="20">
        <v>6236.46</v>
      </c>
      <c r="H29" s="21">
        <v>6299.14</v>
      </c>
      <c r="I29" s="21">
        <f t="shared" si="1"/>
        <v>6299.14</v>
      </c>
    </row>
    <row r="30" spans="1:9" s="22" customFormat="1" ht="15" customHeight="1" x14ac:dyDescent="0.25">
      <c r="A30" s="18">
        <v>20388</v>
      </c>
      <c r="B30" s="18" t="s">
        <v>4</v>
      </c>
      <c r="C30" s="19">
        <v>1</v>
      </c>
      <c r="D30" s="19">
        <v>12</v>
      </c>
      <c r="E30" s="20">
        <v>13737.1</v>
      </c>
      <c r="F30" s="20">
        <v>13871.78</v>
      </c>
      <c r="G30" s="20">
        <v>13602.41</v>
      </c>
      <c r="H30" s="21">
        <v>13737.1</v>
      </c>
      <c r="I30" s="21">
        <f t="shared" si="1"/>
        <v>13737.1</v>
      </c>
    </row>
    <row r="31" spans="1:9" s="22" customFormat="1" ht="15" customHeight="1" x14ac:dyDescent="0.25">
      <c r="A31" s="18">
        <v>87445</v>
      </c>
      <c r="B31" s="18" t="s">
        <v>5</v>
      </c>
      <c r="C31" s="19">
        <v>1</v>
      </c>
      <c r="D31" s="19">
        <v>6</v>
      </c>
      <c r="E31" s="20">
        <v>16223.58</v>
      </c>
      <c r="F31" s="20">
        <v>16382.64</v>
      </c>
      <c r="G31" s="20">
        <v>16064.52</v>
      </c>
      <c r="H31" s="21">
        <v>16223.58</v>
      </c>
      <c r="I31" s="21">
        <f t="shared" ref="I31" si="3">H31*C31</f>
        <v>16223.58</v>
      </c>
    </row>
    <row r="32" spans="1:9" s="22" customFormat="1" ht="15" customHeight="1" x14ac:dyDescent="0.25">
      <c r="A32" s="18">
        <v>88099</v>
      </c>
      <c r="B32" s="18" t="s">
        <v>3</v>
      </c>
      <c r="C32" s="19">
        <v>1</v>
      </c>
      <c r="D32" s="19">
        <v>12</v>
      </c>
      <c r="E32" s="20">
        <v>4912.68</v>
      </c>
      <c r="F32" s="20">
        <v>4960.8</v>
      </c>
      <c r="G32" s="20">
        <v>4864.4399999999996</v>
      </c>
      <c r="H32" s="21">
        <v>4912.6400000000003</v>
      </c>
      <c r="I32" s="21">
        <f t="shared" si="1"/>
        <v>4912.6400000000003</v>
      </c>
    </row>
    <row r="33" spans="1:9" s="22" customFormat="1" ht="15" customHeight="1" x14ac:dyDescent="0.25">
      <c r="A33" s="18">
        <v>80140</v>
      </c>
      <c r="B33" s="18" t="s">
        <v>53</v>
      </c>
      <c r="C33" s="19">
        <v>1</v>
      </c>
      <c r="D33" s="19">
        <v>12</v>
      </c>
      <c r="E33" s="20">
        <v>14516.28</v>
      </c>
      <c r="F33" s="20">
        <v>14658.54</v>
      </c>
      <c r="G33" s="20">
        <v>14343.9</v>
      </c>
      <c r="H33" s="21">
        <v>14506.24</v>
      </c>
      <c r="I33" s="21">
        <f>H33*C33</f>
        <v>14506.24</v>
      </c>
    </row>
    <row r="34" spans="1:9" s="22" customFormat="1" ht="15" customHeight="1" x14ac:dyDescent="0.25">
      <c r="A34" s="24"/>
      <c r="B34" s="24"/>
      <c r="C34" s="24"/>
      <c r="D34" s="24"/>
      <c r="E34" s="24"/>
      <c r="F34" s="24"/>
      <c r="G34" s="24"/>
      <c r="H34" s="25" t="s">
        <v>37</v>
      </c>
      <c r="I34" s="26">
        <f>SUM(I6:I33)</f>
        <v>299554.73000000004</v>
      </c>
    </row>
    <row r="35" spans="1:9" s="22" customFormat="1" ht="15" customHeight="1" x14ac:dyDescent="0.25">
      <c r="A35" s="30" t="s">
        <v>36</v>
      </c>
      <c r="B35" s="31"/>
      <c r="C35" s="31"/>
      <c r="D35" s="31"/>
      <c r="E35" s="31"/>
      <c r="F35" s="31"/>
      <c r="G35" s="31"/>
      <c r="H35" s="31"/>
      <c r="I35" s="32"/>
    </row>
    <row r="36" spans="1:9" s="22" customFormat="1" ht="15" customHeight="1" x14ac:dyDescent="0.25">
      <c r="A36" s="18">
        <v>84751</v>
      </c>
      <c r="B36" s="18" t="s">
        <v>103</v>
      </c>
      <c r="C36" s="19">
        <v>1</v>
      </c>
      <c r="D36" s="19">
        <v>49</v>
      </c>
      <c r="E36" s="20">
        <v>840.78</v>
      </c>
      <c r="F36" s="20">
        <v>849.34</v>
      </c>
      <c r="G36" s="20">
        <v>832.71</v>
      </c>
      <c r="H36" s="21">
        <v>840.94</v>
      </c>
      <c r="I36" s="21">
        <f t="shared" ref="I36" si="4">H36*C36</f>
        <v>840.94</v>
      </c>
    </row>
    <row r="37" spans="1:9" s="22" customFormat="1" ht="15" customHeight="1" x14ac:dyDescent="0.25">
      <c r="A37" s="18">
        <v>84790</v>
      </c>
      <c r="B37" s="18" t="s">
        <v>40</v>
      </c>
      <c r="C37" s="19">
        <v>1</v>
      </c>
      <c r="D37" s="19">
        <v>6</v>
      </c>
      <c r="E37" s="20">
        <v>5376.84</v>
      </c>
      <c r="F37" s="20">
        <v>5429.52</v>
      </c>
      <c r="G37" s="20">
        <v>5324.1</v>
      </c>
      <c r="H37" s="21">
        <f t="shared" ref="H37" si="5">AVERAGE(E37,F37,G37)</f>
        <v>5376.8200000000006</v>
      </c>
      <c r="I37" s="21">
        <f t="shared" ref="I37" si="6">H37*C37</f>
        <v>5376.8200000000006</v>
      </c>
    </row>
    <row r="38" spans="1:9" s="22" customFormat="1" ht="15" customHeight="1" x14ac:dyDescent="0.25">
      <c r="A38" s="24"/>
      <c r="B38" s="24"/>
      <c r="C38" s="24"/>
      <c r="D38" s="24"/>
      <c r="E38" s="24"/>
      <c r="F38" s="24"/>
      <c r="G38" s="24"/>
      <c r="H38" s="25" t="s">
        <v>37</v>
      </c>
      <c r="I38" s="26">
        <f>SUM(I36:I37)</f>
        <v>6217.76</v>
      </c>
    </row>
    <row r="39" spans="1:9" s="22" customFormat="1" ht="15" customHeight="1" x14ac:dyDescent="0.25">
      <c r="A39" s="30" t="s">
        <v>11</v>
      </c>
      <c r="B39" s="31"/>
      <c r="C39" s="31"/>
      <c r="D39" s="31"/>
      <c r="E39" s="31"/>
      <c r="F39" s="31"/>
      <c r="G39" s="31"/>
      <c r="H39" s="31"/>
      <c r="I39" s="32"/>
    </row>
    <row r="40" spans="1:9" s="22" customFormat="1" ht="15" customHeight="1" x14ac:dyDescent="0.25">
      <c r="A40" s="18">
        <v>81632</v>
      </c>
      <c r="B40" s="18" t="s">
        <v>44</v>
      </c>
      <c r="C40" s="19">
        <v>1</v>
      </c>
      <c r="D40" s="19">
        <v>6</v>
      </c>
      <c r="E40" s="20">
        <v>4171.2</v>
      </c>
      <c r="F40" s="20">
        <v>4212.0600000000004</v>
      </c>
      <c r="G40" s="20">
        <v>4130.28</v>
      </c>
      <c r="H40" s="21">
        <v>4171.18</v>
      </c>
      <c r="I40" s="21">
        <f t="shared" ref="I40" si="7">H40*C40</f>
        <v>4171.18</v>
      </c>
    </row>
    <row r="41" spans="1:9" s="22" customFormat="1" ht="15" customHeight="1" x14ac:dyDescent="0.25">
      <c r="A41" s="24"/>
      <c r="B41" s="24"/>
      <c r="C41" s="24"/>
      <c r="D41" s="24"/>
      <c r="E41" s="24"/>
      <c r="F41" s="24"/>
      <c r="G41" s="24"/>
      <c r="H41" s="25" t="s">
        <v>37</v>
      </c>
      <c r="I41" s="26">
        <f>I40</f>
        <v>4171.18</v>
      </c>
    </row>
    <row r="42" spans="1:9" s="22" customFormat="1" ht="15" customHeight="1" x14ac:dyDescent="0.25">
      <c r="A42" s="30" t="s">
        <v>6</v>
      </c>
      <c r="B42" s="31"/>
      <c r="C42" s="31"/>
      <c r="D42" s="31"/>
      <c r="E42" s="31"/>
      <c r="F42" s="31"/>
      <c r="G42" s="31"/>
      <c r="H42" s="31"/>
      <c r="I42" s="32"/>
    </row>
    <row r="43" spans="1:9" s="22" customFormat="1" ht="15" customHeight="1" x14ac:dyDescent="0.25">
      <c r="A43" s="18">
        <v>84751</v>
      </c>
      <c r="B43" s="18" t="s">
        <v>25</v>
      </c>
      <c r="C43" s="19">
        <v>1</v>
      </c>
      <c r="D43" s="19">
        <v>49</v>
      </c>
      <c r="E43" s="20">
        <v>840.78</v>
      </c>
      <c r="F43" s="20">
        <v>849.34</v>
      </c>
      <c r="G43" s="20">
        <v>832.71</v>
      </c>
      <c r="H43" s="21">
        <v>840.94</v>
      </c>
      <c r="I43" s="21">
        <f t="shared" ref="I43:I45" si="8">H43*C43</f>
        <v>840.94</v>
      </c>
    </row>
    <row r="44" spans="1:9" s="22" customFormat="1" ht="15" customHeight="1" x14ac:dyDescent="0.25">
      <c r="A44" s="18">
        <v>29368</v>
      </c>
      <c r="B44" s="18" t="s">
        <v>22</v>
      </c>
      <c r="C44" s="19">
        <v>1</v>
      </c>
      <c r="D44" s="19">
        <v>51</v>
      </c>
      <c r="E44" s="20">
        <v>618.12</v>
      </c>
      <c r="F44" s="20">
        <v>624.51</v>
      </c>
      <c r="G44" s="20">
        <v>612.24</v>
      </c>
      <c r="H44" s="21">
        <v>618.29</v>
      </c>
      <c r="I44" s="21">
        <f t="shared" si="8"/>
        <v>618.29</v>
      </c>
    </row>
    <row r="45" spans="1:9" s="22" customFormat="1" ht="15" customHeight="1" x14ac:dyDescent="0.25">
      <c r="A45" s="18">
        <v>32180</v>
      </c>
      <c r="B45" s="18" t="s">
        <v>105</v>
      </c>
      <c r="C45" s="19">
        <v>1</v>
      </c>
      <c r="D45" s="19">
        <v>12</v>
      </c>
      <c r="E45" s="20">
        <v>14523.6</v>
      </c>
      <c r="F45" s="20">
        <v>14665.92</v>
      </c>
      <c r="G45" s="20">
        <v>14381.16</v>
      </c>
      <c r="H45" s="21">
        <v>14523.56</v>
      </c>
      <c r="I45" s="21">
        <f t="shared" si="8"/>
        <v>14523.56</v>
      </c>
    </row>
    <row r="46" spans="1:9" s="22" customFormat="1" ht="15" customHeight="1" x14ac:dyDescent="0.25">
      <c r="A46" s="24"/>
      <c r="B46" s="24"/>
      <c r="C46" s="24"/>
      <c r="D46" s="24"/>
      <c r="E46" s="24"/>
      <c r="F46" s="24"/>
      <c r="G46" s="24"/>
      <c r="H46" s="25" t="s">
        <v>37</v>
      </c>
      <c r="I46" s="26">
        <f>SUM(I43:I45)</f>
        <v>15982.789999999999</v>
      </c>
    </row>
    <row r="47" spans="1:9" s="22" customFormat="1" ht="15" customHeight="1" x14ac:dyDescent="0.25">
      <c r="A47" s="30" t="s">
        <v>7</v>
      </c>
      <c r="B47" s="31"/>
      <c r="C47" s="31"/>
      <c r="D47" s="31"/>
      <c r="E47" s="31"/>
      <c r="F47" s="31"/>
      <c r="G47" s="31"/>
      <c r="H47" s="31"/>
      <c r="I47" s="32"/>
    </row>
    <row r="48" spans="1:9" s="22" customFormat="1" ht="15" customHeight="1" x14ac:dyDescent="0.25">
      <c r="A48" s="18">
        <v>84751</v>
      </c>
      <c r="B48" s="18" t="s">
        <v>103</v>
      </c>
      <c r="C48" s="19">
        <v>1</v>
      </c>
      <c r="D48" s="19">
        <v>49</v>
      </c>
      <c r="E48" s="20">
        <v>840.78</v>
      </c>
      <c r="F48" s="20">
        <v>849.34</v>
      </c>
      <c r="G48" s="20">
        <v>832.71</v>
      </c>
      <c r="H48" s="21">
        <v>840.94</v>
      </c>
      <c r="I48" s="21">
        <f t="shared" ref="I48:I51" si="9">H48*C48</f>
        <v>840.94</v>
      </c>
    </row>
    <row r="49" spans="1:13" s="22" customFormat="1" ht="15" customHeight="1" x14ac:dyDescent="0.25">
      <c r="A49" s="18">
        <v>29368</v>
      </c>
      <c r="B49" s="18" t="s">
        <v>22</v>
      </c>
      <c r="C49" s="19">
        <v>1</v>
      </c>
      <c r="D49" s="19">
        <v>51</v>
      </c>
      <c r="E49" s="20">
        <v>618.12</v>
      </c>
      <c r="F49" s="20">
        <v>624.51</v>
      </c>
      <c r="G49" s="20">
        <v>612.24</v>
      </c>
      <c r="H49" s="21">
        <v>618.29</v>
      </c>
      <c r="I49" s="21">
        <f>H49*C49</f>
        <v>618.29</v>
      </c>
    </row>
    <row r="50" spans="1:13" s="22" customFormat="1" ht="15" customHeight="1" x14ac:dyDescent="0.25">
      <c r="A50" s="18" t="s">
        <v>64</v>
      </c>
      <c r="B50" s="18" t="s">
        <v>65</v>
      </c>
      <c r="C50" s="19">
        <v>1</v>
      </c>
      <c r="D50" s="19">
        <v>6</v>
      </c>
      <c r="E50" s="20">
        <v>1608.36</v>
      </c>
      <c r="F50" s="20">
        <v>1624.14</v>
      </c>
      <c r="G50" s="20">
        <v>1592.58</v>
      </c>
      <c r="H50" s="21">
        <v>1608.36</v>
      </c>
      <c r="I50" s="21">
        <f t="shared" si="9"/>
        <v>1608.36</v>
      </c>
    </row>
    <row r="51" spans="1:13" s="22" customFormat="1" ht="15" customHeight="1" x14ac:dyDescent="0.25">
      <c r="A51" s="18" t="s">
        <v>74</v>
      </c>
      <c r="B51" s="18" t="s">
        <v>75</v>
      </c>
      <c r="C51" s="19">
        <v>1</v>
      </c>
      <c r="D51" s="19">
        <v>12</v>
      </c>
      <c r="E51" s="20">
        <v>3632.88</v>
      </c>
      <c r="F51" s="20">
        <v>3668.52</v>
      </c>
      <c r="G51" s="20">
        <v>3597.24</v>
      </c>
      <c r="H51" s="21">
        <v>3632.88</v>
      </c>
      <c r="I51" s="21">
        <f t="shared" si="9"/>
        <v>3632.88</v>
      </c>
    </row>
    <row r="52" spans="1:13" s="22" customFormat="1" ht="15" customHeight="1" x14ac:dyDescent="0.25">
      <c r="A52" s="24"/>
      <c r="B52" s="24"/>
      <c r="C52" s="24"/>
      <c r="D52" s="24"/>
      <c r="E52" s="24"/>
      <c r="F52" s="24"/>
      <c r="G52" s="24"/>
      <c r="H52" s="25" t="s">
        <v>37</v>
      </c>
      <c r="I52" s="26">
        <f>SUM(I48:I51)</f>
        <v>6700.47</v>
      </c>
    </row>
    <row r="53" spans="1:13" s="22" customFormat="1" ht="15" customHeight="1" x14ac:dyDescent="0.25">
      <c r="A53" s="30" t="s">
        <v>8</v>
      </c>
      <c r="B53" s="31"/>
      <c r="C53" s="31"/>
      <c r="D53" s="31"/>
      <c r="E53" s="31"/>
      <c r="F53" s="31"/>
      <c r="G53" s="31"/>
      <c r="H53" s="31"/>
      <c r="I53" s="32"/>
    </row>
    <row r="54" spans="1:13" s="22" customFormat="1" ht="15" customHeight="1" x14ac:dyDescent="0.25">
      <c r="A54" s="18">
        <v>84751</v>
      </c>
      <c r="B54" s="18" t="s">
        <v>25</v>
      </c>
      <c r="C54" s="19">
        <v>1</v>
      </c>
      <c r="D54" s="19">
        <v>49</v>
      </c>
      <c r="E54" s="20">
        <v>840.78</v>
      </c>
      <c r="F54" s="20">
        <v>849.34</v>
      </c>
      <c r="G54" s="20">
        <v>832.71</v>
      </c>
      <c r="H54" s="21">
        <v>840.94</v>
      </c>
      <c r="I54" s="21">
        <f t="shared" ref="I54" si="10">H54*C54</f>
        <v>840.94</v>
      </c>
    </row>
    <row r="55" spans="1:13" s="22" customFormat="1" ht="15" customHeight="1" x14ac:dyDescent="0.25">
      <c r="A55" s="24"/>
      <c r="B55" s="24"/>
      <c r="C55" s="24"/>
      <c r="D55" s="24"/>
      <c r="E55" s="24"/>
      <c r="F55" s="24"/>
      <c r="G55" s="24"/>
      <c r="H55" s="25" t="s">
        <v>37</v>
      </c>
      <c r="I55" s="26">
        <f>SUM(I54:I54)</f>
        <v>840.94</v>
      </c>
    </row>
    <row r="56" spans="1:13" s="22" customFormat="1" ht="15" customHeight="1" x14ac:dyDescent="0.25">
      <c r="A56" s="30" t="s">
        <v>9</v>
      </c>
      <c r="B56" s="31"/>
      <c r="C56" s="31"/>
      <c r="D56" s="31"/>
      <c r="E56" s="31"/>
      <c r="F56" s="31"/>
      <c r="G56" s="31"/>
      <c r="H56" s="31"/>
      <c r="I56" s="32"/>
    </row>
    <row r="57" spans="1:13" s="22" customFormat="1" ht="15" customHeight="1" x14ac:dyDescent="0.25">
      <c r="A57" s="18">
        <v>80140</v>
      </c>
      <c r="B57" s="18" t="s">
        <v>53</v>
      </c>
      <c r="C57" s="19">
        <v>1</v>
      </c>
      <c r="D57" s="19">
        <v>12</v>
      </c>
      <c r="E57" s="20">
        <v>14516.28</v>
      </c>
      <c r="F57" s="20">
        <v>14658.54</v>
      </c>
      <c r="G57" s="20">
        <v>14343.9</v>
      </c>
      <c r="H57" s="21">
        <v>14506.24</v>
      </c>
      <c r="I57" s="21">
        <f>H57*C57</f>
        <v>14506.24</v>
      </c>
    </row>
    <row r="58" spans="1:13" s="22" customFormat="1" ht="15" customHeight="1" x14ac:dyDescent="0.25">
      <c r="A58" s="18">
        <v>16678</v>
      </c>
      <c r="B58" s="18" t="s">
        <v>10</v>
      </c>
      <c r="C58" s="19">
        <v>1</v>
      </c>
      <c r="D58" s="19">
        <v>12</v>
      </c>
      <c r="E58" s="20">
        <v>17391.96</v>
      </c>
      <c r="F58" s="20">
        <v>17562.48</v>
      </c>
      <c r="G58" s="20">
        <v>17221.439999999999</v>
      </c>
      <c r="H58" s="21">
        <v>17391.96</v>
      </c>
      <c r="I58" s="21">
        <f t="shared" ref="I58" si="11">H58*C58</f>
        <v>17391.96</v>
      </c>
    </row>
    <row r="59" spans="1:13" ht="15" customHeight="1" x14ac:dyDescent="0.25">
      <c r="A59" s="12"/>
      <c r="B59" s="12"/>
      <c r="C59" s="12"/>
      <c r="D59" s="12"/>
      <c r="E59" s="12"/>
      <c r="F59" s="12"/>
      <c r="G59" s="12"/>
      <c r="H59" s="13" t="s">
        <v>37</v>
      </c>
      <c r="I59" s="16">
        <f>SUM(I57:I58)</f>
        <v>31898.199999999997</v>
      </c>
      <c r="J59" s="2"/>
      <c r="K59" s="2"/>
      <c r="L59" s="2"/>
      <c r="M59" s="2"/>
    </row>
    <row r="60" spans="1:13" ht="15" customHeight="1" x14ac:dyDescent="0.25">
      <c r="A60" s="14"/>
      <c r="B60" s="14"/>
      <c r="C60" s="14"/>
      <c r="D60" s="14"/>
      <c r="E60" s="14"/>
      <c r="F60" s="14"/>
      <c r="G60" s="14"/>
      <c r="H60" s="15"/>
      <c r="I60" s="15"/>
      <c r="J60" s="2"/>
      <c r="K60" s="2"/>
      <c r="L60" s="2"/>
      <c r="M60" s="2"/>
    </row>
    <row r="61" spans="1:13" ht="15" customHeight="1" x14ac:dyDescent="0.25">
      <c r="A61" s="33" t="s">
        <v>93</v>
      </c>
      <c r="B61" s="33"/>
      <c r="C61" s="33"/>
      <c r="D61" s="33"/>
      <c r="E61" s="33"/>
      <c r="F61" s="33"/>
      <c r="G61" s="33"/>
      <c r="H61" s="33"/>
      <c r="I61" s="17">
        <f>I59+I55+I52+I46+I41+I38+I34</f>
        <v>365366.07000000007</v>
      </c>
      <c r="J61" s="2"/>
      <c r="K61" s="27"/>
      <c r="L61" s="2"/>
      <c r="M61" s="2"/>
    </row>
    <row r="62" spans="1:13" ht="15" customHeight="1" x14ac:dyDescent="0.25">
      <c r="A62" s="28" t="s">
        <v>95</v>
      </c>
      <c r="B62" s="28"/>
      <c r="C62" s="14"/>
      <c r="D62" s="14"/>
      <c r="E62" s="14"/>
      <c r="F62" s="14"/>
      <c r="G62" s="14"/>
      <c r="H62" s="15"/>
      <c r="I62" s="15"/>
      <c r="J62" s="2"/>
      <c r="K62" s="2"/>
      <c r="L62" s="2"/>
      <c r="M62" s="2"/>
    </row>
    <row r="63" spans="1:13" ht="15" customHeight="1" x14ac:dyDescent="0.25">
      <c r="A63" s="28" t="s">
        <v>96</v>
      </c>
      <c r="B63" s="28"/>
      <c r="C63" s="14"/>
      <c r="D63" s="14"/>
      <c r="E63" s="14"/>
      <c r="F63" s="14"/>
      <c r="G63" s="14"/>
      <c r="H63" s="15"/>
      <c r="I63" s="15"/>
      <c r="J63" s="2"/>
      <c r="K63" s="2"/>
      <c r="L63" s="2"/>
      <c r="M63" s="2"/>
    </row>
    <row r="64" spans="1:13" ht="15" customHeight="1" x14ac:dyDescent="0.25">
      <c r="A64" s="28" t="s">
        <v>97</v>
      </c>
      <c r="B64" s="28"/>
      <c r="C64" s="14"/>
      <c r="D64" s="14"/>
      <c r="E64" s="14"/>
      <c r="F64" s="14"/>
      <c r="G64" s="14"/>
      <c r="H64" s="15"/>
      <c r="I64" s="15"/>
      <c r="J64" s="2"/>
      <c r="K64" s="2"/>
      <c r="L64" s="2"/>
      <c r="M64" s="2"/>
    </row>
    <row r="65" spans="1:13" ht="15" customHeight="1" x14ac:dyDescent="0.25">
      <c r="A65" s="14"/>
      <c r="B65" s="14"/>
      <c r="C65" s="14"/>
      <c r="D65" s="14"/>
      <c r="E65" s="14"/>
      <c r="F65" s="14"/>
      <c r="G65" s="14"/>
      <c r="H65" s="15"/>
      <c r="I65" s="15"/>
      <c r="J65" s="2"/>
      <c r="K65" s="2"/>
      <c r="L65" s="2"/>
      <c r="M65" s="2"/>
    </row>
    <row r="66" spans="1:13" ht="15" customHeight="1" x14ac:dyDescent="0.25">
      <c r="A66" s="34" t="s">
        <v>109</v>
      </c>
      <c r="B66" s="34"/>
      <c r="C66" s="34"/>
      <c r="D66" s="34"/>
      <c r="E66" s="34"/>
      <c r="F66" s="34"/>
      <c r="G66" s="34"/>
      <c r="H66" s="34"/>
      <c r="I66" s="34"/>
      <c r="J66" s="2"/>
      <c r="K66" s="2"/>
      <c r="L66" s="2"/>
      <c r="M66" s="2"/>
    </row>
    <row r="67" spans="1:13" ht="15" customHeight="1" x14ac:dyDescent="0.25">
      <c r="J67" s="2"/>
      <c r="K67" s="2"/>
      <c r="L67" s="2"/>
      <c r="M67" s="2"/>
    </row>
    <row r="68" spans="1:13" ht="15" customHeight="1" x14ac:dyDescent="0.25">
      <c r="J68" s="2"/>
      <c r="K68" s="2"/>
      <c r="L68" s="2"/>
      <c r="M68" s="2"/>
    </row>
    <row r="69" spans="1:13" ht="15" customHeight="1" x14ac:dyDescent="0.25">
      <c r="J69" s="2"/>
      <c r="K69" s="2"/>
      <c r="L69" s="2"/>
      <c r="M69" s="2"/>
    </row>
    <row r="70" spans="1:13" ht="15" customHeight="1" x14ac:dyDescent="0.25">
      <c r="J70" s="2"/>
      <c r="K70" s="2"/>
      <c r="L70" s="2"/>
      <c r="M70" s="2"/>
    </row>
    <row r="71" spans="1:13" ht="15" customHeight="1" x14ac:dyDescent="0.25">
      <c r="J71" s="2"/>
      <c r="K71" s="2"/>
      <c r="L71" s="2"/>
      <c r="M71" s="2"/>
    </row>
    <row r="72" spans="1:13" ht="15" customHeight="1" x14ac:dyDescent="0.25">
      <c r="H72" s="2"/>
      <c r="I72" s="2"/>
      <c r="J72" s="2"/>
      <c r="K72" s="2"/>
      <c r="L72" s="2"/>
      <c r="M72" s="2"/>
    </row>
    <row r="73" spans="1:13" ht="15" customHeight="1" x14ac:dyDescent="0.25">
      <c r="H73" s="2"/>
      <c r="I73" s="2"/>
      <c r="J73" s="2"/>
      <c r="K73" s="2"/>
      <c r="L73" s="2"/>
      <c r="M73" s="2"/>
    </row>
    <row r="74" spans="1:13" ht="15" customHeight="1" x14ac:dyDescent="0.25">
      <c r="H74" s="2"/>
      <c r="I74" s="2"/>
      <c r="J74" s="2"/>
      <c r="K74" s="2"/>
      <c r="L74" s="2"/>
      <c r="M74" s="2"/>
    </row>
    <row r="75" spans="1:13" ht="15" customHeight="1" x14ac:dyDescent="0.25">
      <c r="H75" s="2"/>
      <c r="I75" s="2"/>
      <c r="J75" s="2"/>
      <c r="K75" s="2"/>
      <c r="L75" s="2"/>
      <c r="M75" s="2"/>
    </row>
    <row r="76" spans="1:13" ht="15" customHeight="1" x14ac:dyDescent="0.25">
      <c r="H76" s="2"/>
      <c r="I76" s="2"/>
      <c r="J76" s="2"/>
      <c r="K76" s="2"/>
      <c r="L76" s="2"/>
      <c r="M76" s="2"/>
    </row>
    <row r="77" spans="1:13" ht="15" customHeight="1" x14ac:dyDescent="0.25">
      <c r="H77" s="2"/>
      <c r="I77" s="2"/>
      <c r="J77" s="2"/>
      <c r="K77" s="2"/>
      <c r="L77" s="2"/>
      <c r="M77" s="2"/>
    </row>
    <row r="78" spans="1:13" ht="15" customHeight="1" x14ac:dyDescent="0.25">
      <c r="H78" s="2"/>
      <c r="I78" s="2"/>
      <c r="J78" s="2"/>
      <c r="K78" s="2"/>
      <c r="L78" s="2"/>
      <c r="M78" s="2"/>
    </row>
    <row r="79" spans="1:13" ht="15" customHeight="1" x14ac:dyDescent="0.25">
      <c r="H79" s="2"/>
      <c r="I79" s="2"/>
      <c r="J79" s="2"/>
      <c r="K79" s="2"/>
      <c r="L79" s="2"/>
      <c r="M79" s="2"/>
    </row>
    <row r="80" spans="1:13" ht="15" customHeight="1" x14ac:dyDescent="0.25">
      <c r="H80" s="2"/>
      <c r="I80" s="2"/>
      <c r="J80" s="2"/>
      <c r="K80" s="2"/>
      <c r="L80" s="2"/>
      <c r="M80" s="2"/>
    </row>
    <row r="81" spans="8:13" ht="15" customHeight="1" x14ac:dyDescent="0.25">
      <c r="H81" s="2"/>
      <c r="I81" s="2"/>
      <c r="J81" s="2"/>
      <c r="K81" s="2"/>
      <c r="L81" s="2"/>
      <c r="M81" s="2"/>
    </row>
    <row r="82" spans="8:13" ht="15" customHeight="1" x14ac:dyDescent="0.25">
      <c r="H82" s="2"/>
      <c r="I82" s="2"/>
      <c r="J82" s="2"/>
      <c r="K82" s="2"/>
      <c r="L82" s="2"/>
      <c r="M82" s="2"/>
    </row>
    <row r="83" spans="8:13" ht="15" customHeight="1" x14ac:dyDescent="0.25">
      <c r="H83" s="2"/>
      <c r="I83" s="2"/>
      <c r="J83" s="2"/>
      <c r="K83" s="2"/>
      <c r="L83" s="2"/>
      <c r="M83" s="2"/>
    </row>
    <row r="84" spans="8:13" ht="15" customHeight="1" x14ac:dyDescent="0.25">
      <c r="H84" s="2"/>
      <c r="I84" s="2"/>
      <c r="J84" s="2"/>
      <c r="K84" s="2"/>
      <c r="L84" s="2"/>
      <c r="M84" s="2"/>
    </row>
    <row r="85" spans="8:13" ht="15" customHeight="1" x14ac:dyDescent="0.25">
      <c r="H85" s="2"/>
      <c r="I85" s="2"/>
      <c r="J85" s="2"/>
      <c r="K85" s="2"/>
      <c r="L85" s="2"/>
      <c r="M85" s="2"/>
    </row>
    <row r="86" spans="8:13" x14ac:dyDescent="0.25">
      <c r="H86" s="2"/>
      <c r="I86" s="2"/>
    </row>
  </sheetData>
  <mergeCells count="21">
    <mergeCell ref="A66:I66"/>
    <mergeCell ref="A1:H1"/>
    <mergeCell ref="A3:H3"/>
    <mergeCell ref="E4:G4"/>
    <mergeCell ref="H4:H5"/>
    <mergeCell ref="A53:I53"/>
    <mergeCell ref="C4:C5"/>
    <mergeCell ref="I4:I5"/>
    <mergeCell ref="A4:A5"/>
    <mergeCell ref="B4:B5"/>
    <mergeCell ref="D4:D5"/>
    <mergeCell ref="A35:I35"/>
    <mergeCell ref="A39:I39"/>
    <mergeCell ref="A42:I42"/>
    <mergeCell ref="A47:I47"/>
    <mergeCell ref="A62:B62"/>
    <mergeCell ref="A63:B63"/>
    <mergeCell ref="A64:B64"/>
    <mergeCell ref="A2:H2"/>
    <mergeCell ref="A56:I56"/>
    <mergeCell ref="A61:H61"/>
  </mergeCells>
  <pageMargins left="0.62992125984251968" right="0.23622047244094491" top="0.59055118110236227" bottom="0.59055118110236227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19" workbookViewId="0">
      <selection activeCell="B34" sqref="B34"/>
    </sheetView>
  </sheetViews>
  <sheetFormatPr defaultColWidth="8.85546875" defaultRowHeight="12.75" x14ac:dyDescent="0.25"/>
  <cols>
    <col min="1" max="1" width="11.7109375" style="11" customWidth="1"/>
    <col min="2" max="2" width="42.85546875" style="11" customWidth="1"/>
    <col min="3" max="3" width="9.28515625" style="11" customWidth="1"/>
    <col min="4" max="4" width="10.28515625" style="11" customWidth="1"/>
    <col min="5" max="7" width="11.140625" style="11" hidden="1" customWidth="1"/>
    <col min="8" max="8" width="11.140625" style="1" customWidth="1"/>
    <col min="9" max="9" width="13.140625" style="1" customWidth="1"/>
    <col min="10" max="10" width="8.85546875" style="1"/>
    <col min="11" max="11" width="13.42578125" style="1" bestFit="1" customWidth="1"/>
    <col min="12" max="12" width="8.85546875" style="1"/>
    <col min="13" max="13" width="9.7109375" style="1" bestFit="1" customWidth="1"/>
    <col min="14" max="16384" width="8.85546875" style="11"/>
  </cols>
  <sheetData>
    <row r="1" spans="1:13" x14ac:dyDescent="0.25">
      <c r="A1" s="4">
        <v>29368</v>
      </c>
      <c r="B1" s="5" t="s">
        <v>22</v>
      </c>
      <c r="C1" s="6">
        <v>4</v>
      </c>
      <c r="D1" s="6">
        <v>200</v>
      </c>
      <c r="E1" s="9">
        <v>1800</v>
      </c>
      <c r="F1" s="7">
        <v>1720</v>
      </c>
      <c r="G1" s="7">
        <v>1609</v>
      </c>
      <c r="H1" s="8">
        <f t="shared" ref="H1:H43" si="0">(E1+F1+G1)/3</f>
        <v>1709.6666666666667</v>
      </c>
      <c r="I1" s="8">
        <f>C1*H1</f>
        <v>6838.666666666667</v>
      </c>
      <c r="J1" s="11"/>
      <c r="K1" s="11"/>
      <c r="L1" s="11"/>
      <c r="M1" s="11"/>
    </row>
    <row r="2" spans="1:13" ht="25.5" x14ac:dyDescent="0.25">
      <c r="A2" s="4" t="s">
        <v>57</v>
      </c>
      <c r="B2" s="5" t="s">
        <v>58</v>
      </c>
      <c r="C2" s="6">
        <v>2</v>
      </c>
      <c r="D2" s="6">
        <v>698</v>
      </c>
      <c r="E2" s="7">
        <v>14505.22</v>
      </c>
      <c r="F2" s="7">
        <v>14287.63</v>
      </c>
      <c r="G2" s="7">
        <v>13965.46</v>
      </c>
      <c r="H2" s="8">
        <f t="shared" si="0"/>
        <v>14252.769999999999</v>
      </c>
      <c r="I2" s="8">
        <f t="shared" ref="I2:I43" si="1">C2*H2</f>
        <v>28505.539999999997</v>
      </c>
      <c r="J2" s="11"/>
      <c r="K2" s="11"/>
      <c r="L2" s="11"/>
      <c r="M2" s="11"/>
    </row>
    <row r="3" spans="1:13" x14ac:dyDescent="0.25">
      <c r="A3" s="4">
        <v>10060</v>
      </c>
      <c r="B3" s="5" t="s">
        <v>19</v>
      </c>
      <c r="C3" s="6">
        <v>1</v>
      </c>
      <c r="D3" s="6">
        <v>241</v>
      </c>
      <c r="E3" s="7">
        <v>7926.92</v>
      </c>
      <c r="F3" s="7">
        <v>7808.83</v>
      </c>
      <c r="G3" s="7">
        <v>7632.89</v>
      </c>
      <c r="H3" s="8">
        <f t="shared" si="0"/>
        <v>7789.5466666666662</v>
      </c>
      <c r="I3" s="8">
        <f t="shared" si="1"/>
        <v>7789.5466666666662</v>
      </c>
      <c r="J3" s="11"/>
      <c r="K3" s="11"/>
      <c r="L3" s="11"/>
      <c r="M3" s="11"/>
    </row>
    <row r="4" spans="1:13" x14ac:dyDescent="0.25">
      <c r="A4" s="4" t="s">
        <v>23</v>
      </c>
      <c r="B4" s="5" t="s">
        <v>24</v>
      </c>
      <c r="C4" s="6">
        <v>3</v>
      </c>
      <c r="D4" s="6">
        <v>150</v>
      </c>
      <c r="E4" s="7">
        <v>8716.2000000000007</v>
      </c>
      <c r="F4" s="7">
        <v>8586.76</v>
      </c>
      <c r="G4" s="7">
        <v>8597.67</v>
      </c>
      <c r="H4" s="8">
        <f t="shared" si="0"/>
        <v>8633.5433333333331</v>
      </c>
      <c r="I4" s="8">
        <f t="shared" si="1"/>
        <v>25900.629999999997</v>
      </c>
      <c r="J4" s="11"/>
      <c r="K4" s="11"/>
      <c r="L4" s="11"/>
      <c r="M4" s="11"/>
    </row>
    <row r="5" spans="1:13" x14ac:dyDescent="0.25">
      <c r="A5" s="4" t="s">
        <v>35</v>
      </c>
      <c r="B5" s="5" t="s">
        <v>85</v>
      </c>
      <c r="C5" s="6">
        <v>1</v>
      </c>
      <c r="D5" s="6">
        <v>102</v>
      </c>
      <c r="E5" s="7">
        <v>919.15</v>
      </c>
      <c r="F5" s="7">
        <v>883.94</v>
      </c>
      <c r="G5" s="7">
        <v>864.74</v>
      </c>
      <c r="H5" s="8">
        <f t="shared" si="0"/>
        <v>889.27666666666664</v>
      </c>
      <c r="I5" s="8">
        <f t="shared" si="1"/>
        <v>889.27666666666664</v>
      </c>
      <c r="J5" s="11"/>
      <c r="K5" s="11"/>
      <c r="L5" s="11"/>
      <c r="M5" s="11"/>
    </row>
    <row r="6" spans="1:13" x14ac:dyDescent="0.25">
      <c r="A6" s="4">
        <v>84751</v>
      </c>
      <c r="B6" s="5" t="s">
        <v>25</v>
      </c>
      <c r="C6" s="6">
        <v>5</v>
      </c>
      <c r="D6" s="6">
        <v>51</v>
      </c>
      <c r="E6" s="9">
        <v>1200</v>
      </c>
      <c r="F6" s="9">
        <v>1059.3800000000001</v>
      </c>
      <c r="G6" s="7">
        <v>1035.3499999999999</v>
      </c>
      <c r="H6" s="8">
        <f t="shared" si="0"/>
        <v>1098.2433333333333</v>
      </c>
      <c r="I6" s="8">
        <f t="shared" si="1"/>
        <v>5491.2166666666672</v>
      </c>
      <c r="J6" s="11"/>
      <c r="K6" s="11"/>
      <c r="L6" s="11"/>
      <c r="M6" s="11"/>
    </row>
    <row r="7" spans="1:13" x14ac:dyDescent="0.25">
      <c r="A7" s="4" t="s">
        <v>59</v>
      </c>
      <c r="B7" s="5" t="s">
        <v>60</v>
      </c>
      <c r="C7" s="6">
        <v>1</v>
      </c>
      <c r="D7" s="6">
        <v>12</v>
      </c>
      <c r="E7" s="7">
        <v>5377.08</v>
      </c>
      <c r="F7" s="7">
        <v>5297.4</v>
      </c>
      <c r="G7" s="7">
        <v>5177.88</v>
      </c>
      <c r="H7" s="8">
        <f t="shared" si="0"/>
        <v>5284.12</v>
      </c>
      <c r="I7" s="8">
        <f t="shared" si="1"/>
        <v>5284.12</v>
      </c>
      <c r="J7" s="11"/>
      <c r="K7" s="11"/>
      <c r="L7" s="11"/>
      <c r="M7" s="11"/>
    </row>
    <row r="8" spans="1:13" x14ac:dyDescent="0.25">
      <c r="A8" s="4" t="s">
        <v>61</v>
      </c>
      <c r="B8" s="5" t="s">
        <v>62</v>
      </c>
      <c r="C8" s="6">
        <v>1</v>
      </c>
      <c r="D8" s="6">
        <v>12</v>
      </c>
      <c r="E8" s="7">
        <v>6968.2</v>
      </c>
      <c r="F8" s="7">
        <v>6865</v>
      </c>
      <c r="G8" s="7">
        <v>6873.18</v>
      </c>
      <c r="H8" s="8">
        <f t="shared" si="0"/>
        <v>6902.126666666667</v>
      </c>
      <c r="I8" s="8">
        <f t="shared" si="1"/>
        <v>6902.126666666667</v>
      </c>
      <c r="J8" s="11"/>
      <c r="K8" s="11"/>
      <c r="L8" s="11"/>
      <c r="M8" s="11"/>
    </row>
    <row r="9" spans="1:13" x14ac:dyDescent="0.25">
      <c r="A9" s="4" t="s">
        <v>63</v>
      </c>
      <c r="B9" s="10" t="s">
        <v>91</v>
      </c>
      <c r="C9" s="6">
        <v>1</v>
      </c>
      <c r="D9" s="6">
        <v>12</v>
      </c>
      <c r="E9" s="7">
        <v>28870.400000000001</v>
      </c>
      <c r="F9" s="7">
        <v>27123.119999999999</v>
      </c>
      <c r="G9" s="7">
        <v>28860</v>
      </c>
      <c r="H9" s="8">
        <f t="shared" si="0"/>
        <v>28284.506666666668</v>
      </c>
      <c r="I9" s="8">
        <f t="shared" si="1"/>
        <v>28284.506666666668</v>
      </c>
      <c r="J9" s="11"/>
      <c r="K9" s="11"/>
      <c r="L9" s="11"/>
      <c r="M9" s="11"/>
    </row>
    <row r="10" spans="1:13" x14ac:dyDescent="0.25">
      <c r="A10" s="4" t="s">
        <v>64</v>
      </c>
      <c r="B10" s="5" t="s">
        <v>65</v>
      </c>
      <c r="C10" s="6">
        <v>1</v>
      </c>
      <c r="D10" s="6">
        <v>6</v>
      </c>
      <c r="E10" s="7">
        <v>1817.5</v>
      </c>
      <c r="F10" s="7">
        <v>961</v>
      </c>
      <c r="G10" s="7">
        <v>1793</v>
      </c>
      <c r="H10" s="8">
        <f t="shared" si="0"/>
        <v>1523.8333333333333</v>
      </c>
      <c r="I10" s="8">
        <f t="shared" si="1"/>
        <v>1523.8333333333333</v>
      </c>
      <c r="J10" s="11"/>
      <c r="K10" s="11"/>
      <c r="L10" s="11"/>
      <c r="M10" s="11"/>
    </row>
    <row r="11" spans="1:13" x14ac:dyDescent="0.25">
      <c r="A11" s="4" t="s">
        <v>66</v>
      </c>
      <c r="B11" s="5" t="s">
        <v>67</v>
      </c>
      <c r="C11" s="6">
        <v>1</v>
      </c>
      <c r="D11" s="6">
        <v>24</v>
      </c>
      <c r="E11" s="7">
        <v>24009</v>
      </c>
      <c r="F11" s="7">
        <v>23653.32</v>
      </c>
      <c r="G11" s="7">
        <v>23119.919999999998</v>
      </c>
      <c r="H11" s="8">
        <f t="shared" si="0"/>
        <v>23594.079999999998</v>
      </c>
      <c r="I11" s="8">
        <f t="shared" si="1"/>
        <v>23594.079999999998</v>
      </c>
      <c r="J11" s="11"/>
      <c r="K11" s="11"/>
      <c r="L11" s="11"/>
      <c r="M11" s="11"/>
    </row>
    <row r="12" spans="1:13" ht="25.5" x14ac:dyDescent="0.25">
      <c r="A12" s="4" t="s">
        <v>31</v>
      </c>
      <c r="B12" s="5" t="s">
        <v>30</v>
      </c>
      <c r="C12" s="6">
        <v>1</v>
      </c>
      <c r="D12" s="6">
        <v>12</v>
      </c>
      <c r="E12" s="7">
        <v>9192.0499999999993</v>
      </c>
      <c r="F12" s="7">
        <v>9056.11</v>
      </c>
      <c r="G12" s="7">
        <v>8852.2099999999991</v>
      </c>
      <c r="H12" s="8">
        <f t="shared" si="0"/>
        <v>9033.4566666666669</v>
      </c>
      <c r="I12" s="8">
        <f t="shared" si="1"/>
        <v>9033.4566666666669</v>
      </c>
      <c r="J12" s="11"/>
      <c r="K12" s="11"/>
      <c r="L12" s="11"/>
      <c r="M12" s="11"/>
    </row>
    <row r="13" spans="1:13" x14ac:dyDescent="0.25">
      <c r="A13" s="4" t="s">
        <v>68</v>
      </c>
      <c r="B13" s="5" t="s">
        <v>69</v>
      </c>
      <c r="C13" s="6">
        <v>1</v>
      </c>
      <c r="D13" s="6">
        <v>12</v>
      </c>
      <c r="E13" s="7">
        <v>15779.58</v>
      </c>
      <c r="F13" s="7">
        <v>15545.82</v>
      </c>
      <c r="G13" s="7">
        <v>15195.12</v>
      </c>
      <c r="H13" s="8">
        <f t="shared" si="0"/>
        <v>15506.840000000002</v>
      </c>
      <c r="I13" s="8">
        <f t="shared" si="1"/>
        <v>15506.840000000002</v>
      </c>
      <c r="J13" s="11"/>
      <c r="K13" s="11"/>
      <c r="L13" s="11"/>
      <c r="M13" s="11"/>
    </row>
    <row r="14" spans="1:13" x14ac:dyDescent="0.25">
      <c r="A14" s="4" t="s">
        <v>70</v>
      </c>
      <c r="B14" s="5" t="s">
        <v>71</v>
      </c>
      <c r="C14" s="6">
        <v>1</v>
      </c>
      <c r="D14" s="6">
        <v>6</v>
      </c>
      <c r="E14" s="7">
        <v>7042.2</v>
      </c>
      <c r="F14" s="7">
        <v>7039.4</v>
      </c>
      <c r="G14" s="7">
        <v>6782</v>
      </c>
      <c r="H14" s="8">
        <f t="shared" si="0"/>
        <v>6954.5333333333328</v>
      </c>
      <c r="I14" s="8">
        <f t="shared" si="1"/>
        <v>6954.5333333333328</v>
      </c>
      <c r="J14" s="11"/>
      <c r="K14" s="11"/>
      <c r="L14" s="11"/>
      <c r="M14" s="11"/>
    </row>
    <row r="15" spans="1:13" x14ac:dyDescent="0.25">
      <c r="A15" s="4" t="s">
        <v>89</v>
      </c>
      <c r="B15" s="10" t="s">
        <v>90</v>
      </c>
      <c r="C15" s="6">
        <v>1</v>
      </c>
      <c r="D15" s="6">
        <v>4</v>
      </c>
      <c r="E15" s="7">
        <v>1690.8</v>
      </c>
      <c r="F15" s="7">
        <v>1665.7</v>
      </c>
      <c r="G15" s="7">
        <v>1628</v>
      </c>
      <c r="H15" s="8">
        <f t="shared" si="0"/>
        <v>1661.5</v>
      </c>
      <c r="I15" s="8">
        <f t="shared" si="1"/>
        <v>1661.5</v>
      </c>
      <c r="J15" s="11"/>
      <c r="K15" s="11"/>
      <c r="L15" s="11"/>
      <c r="M15" s="11"/>
    </row>
    <row r="16" spans="1:13" x14ac:dyDescent="0.25">
      <c r="A16" s="4" t="s">
        <v>72</v>
      </c>
      <c r="B16" s="5" t="s">
        <v>73</v>
      </c>
      <c r="C16" s="6">
        <v>1</v>
      </c>
      <c r="D16" s="6">
        <v>12</v>
      </c>
      <c r="E16" s="7">
        <v>8153.28</v>
      </c>
      <c r="F16" s="7">
        <v>8032.56</v>
      </c>
      <c r="G16" s="7">
        <v>7851.36</v>
      </c>
      <c r="H16" s="8">
        <f t="shared" si="0"/>
        <v>8012.4000000000005</v>
      </c>
      <c r="I16" s="8">
        <f t="shared" si="1"/>
        <v>8012.4000000000005</v>
      </c>
      <c r="J16" s="11"/>
      <c r="K16" s="11"/>
      <c r="L16" s="11"/>
      <c r="M16" s="11"/>
    </row>
    <row r="17" spans="1:13" ht="63.75" x14ac:dyDescent="0.25">
      <c r="A17" s="4" t="s">
        <v>32</v>
      </c>
      <c r="B17" s="5" t="s">
        <v>39</v>
      </c>
      <c r="C17" s="6">
        <v>1</v>
      </c>
      <c r="D17" s="6">
        <v>12</v>
      </c>
      <c r="E17" s="7">
        <v>15436.61</v>
      </c>
      <c r="F17" s="7">
        <v>15208.16</v>
      </c>
      <c r="G17" s="7">
        <v>14865.49</v>
      </c>
      <c r="H17" s="8">
        <f t="shared" si="0"/>
        <v>15170.086666666668</v>
      </c>
      <c r="I17" s="8">
        <f t="shared" si="1"/>
        <v>15170.086666666668</v>
      </c>
      <c r="J17" s="11"/>
      <c r="K17" s="11"/>
      <c r="L17" s="11"/>
      <c r="M17" s="11"/>
    </row>
    <row r="18" spans="1:13" x14ac:dyDescent="0.25">
      <c r="A18" s="4">
        <v>72223</v>
      </c>
      <c r="B18" s="5" t="s">
        <v>1</v>
      </c>
      <c r="C18" s="6">
        <v>1</v>
      </c>
      <c r="D18" s="6">
        <v>12</v>
      </c>
      <c r="E18" s="7">
        <v>4348.5600000000004</v>
      </c>
      <c r="F18" s="7">
        <v>4284.24</v>
      </c>
      <c r="G18" s="7">
        <v>4187.5200000000004</v>
      </c>
      <c r="H18" s="8">
        <f t="shared" si="0"/>
        <v>4273.4399999999996</v>
      </c>
      <c r="I18" s="8">
        <f t="shared" si="1"/>
        <v>4273.4399999999996</v>
      </c>
      <c r="J18" s="11"/>
      <c r="K18" s="11"/>
      <c r="L18" s="11"/>
      <c r="M18" s="11"/>
    </row>
    <row r="19" spans="1:13" x14ac:dyDescent="0.25">
      <c r="A19" s="4" t="s">
        <v>41</v>
      </c>
      <c r="B19" s="5" t="s">
        <v>40</v>
      </c>
      <c r="C19" s="6">
        <v>1</v>
      </c>
      <c r="D19" s="6">
        <v>12</v>
      </c>
      <c r="E19" s="7">
        <v>6625.97</v>
      </c>
      <c r="F19" s="7">
        <v>6528.05</v>
      </c>
      <c r="G19" s="7">
        <v>6381.17</v>
      </c>
      <c r="H19" s="8">
        <f t="shared" si="0"/>
        <v>6511.7300000000005</v>
      </c>
      <c r="I19" s="8">
        <f t="shared" si="1"/>
        <v>6511.7300000000005</v>
      </c>
      <c r="J19" s="11"/>
      <c r="K19" s="11"/>
      <c r="L19" s="11"/>
      <c r="M19" s="11"/>
    </row>
    <row r="20" spans="1:13" x14ac:dyDescent="0.25">
      <c r="A20" s="4">
        <v>36357</v>
      </c>
      <c r="B20" s="5" t="s">
        <v>38</v>
      </c>
      <c r="C20" s="6">
        <v>1</v>
      </c>
      <c r="D20" s="6">
        <v>12</v>
      </c>
      <c r="E20" s="7">
        <v>19771.8</v>
      </c>
      <c r="F20" s="7">
        <v>19478.900000000001</v>
      </c>
      <c r="G20" s="7">
        <v>18575.16</v>
      </c>
      <c r="H20" s="8">
        <f t="shared" si="0"/>
        <v>19275.286666666667</v>
      </c>
      <c r="I20" s="8">
        <f t="shared" si="1"/>
        <v>19275.286666666667</v>
      </c>
      <c r="J20" s="11"/>
      <c r="K20" s="11"/>
      <c r="L20" s="11"/>
      <c r="M20" s="11"/>
    </row>
    <row r="21" spans="1:13" x14ac:dyDescent="0.25">
      <c r="A21" s="4" t="s">
        <v>86</v>
      </c>
      <c r="B21" s="5" t="s">
        <v>87</v>
      </c>
      <c r="C21" s="6">
        <v>1</v>
      </c>
      <c r="D21" s="6">
        <v>4</v>
      </c>
      <c r="E21" s="7">
        <v>1783.1</v>
      </c>
      <c r="F21" s="7">
        <v>1790.9</v>
      </c>
      <c r="G21" s="7">
        <v>921.33</v>
      </c>
      <c r="H21" s="8">
        <f t="shared" si="0"/>
        <v>1498.4433333333334</v>
      </c>
      <c r="I21" s="8">
        <f t="shared" si="1"/>
        <v>1498.4433333333334</v>
      </c>
      <c r="J21" s="11"/>
      <c r="K21" s="11"/>
      <c r="L21" s="11"/>
      <c r="M21" s="11"/>
    </row>
    <row r="22" spans="1:13" ht="25.5" x14ac:dyDescent="0.25">
      <c r="A22" s="4" t="s">
        <v>74</v>
      </c>
      <c r="B22" s="5" t="s">
        <v>75</v>
      </c>
      <c r="C22" s="6">
        <v>1</v>
      </c>
      <c r="D22" s="6">
        <v>12</v>
      </c>
      <c r="E22" s="7">
        <v>4084.8</v>
      </c>
      <c r="F22" s="7">
        <v>4024.32</v>
      </c>
      <c r="G22" s="7">
        <v>3933.48</v>
      </c>
      <c r="H22" s="8">
        <f t="shared" si="0"/>
        <v>4014.2000000000003</v>
      </c>
      <c r="I22" s="8">
        <f t="shared" si="1"/>
        <v>4014.2000000000003</v>
      </c>
      <c r="J22" s="11"/>
      <c r="K22" s="11"/>
      <c r="L22" s="11"/>
      <c r="M22" s="11"/>
    </row>
    <row r="23" spans="1:13" ht="25.5" x14ac:dyDescent="0.25">
      <c r="A23" s="4" t="s">
        <v>34</v>
      </c>
      <c r="B23" s="5" t="s">
        <v>29</v>
      </c>
      <c r="C23" s="6">
        <v>1</v>
      </c>
      <c r="D23" s="6">
        <v>12</v>
      </c>
      <c r="E23" s="7">
        <v>21043.97</v>
      </c>
      <c r="F23" s="7">
        <v>20732.45</v>
      </c>
      <c r="G23" s="7">
        <v>20265.169999999998</v>
      </c>
      <c r="H23" s="8">
        <f t="shared" si="0"/>
        <v>20680.53</v>
      </c>
      <c r="I23" s="8">
        <f t="shared" si="1"/>
        <v>20680.53</v>
      </c>
      <c r="J23" s="11"/>
      <c r="K23" s="11"/>
      <c r="L23" s="11"/>
      <c r="M23" s="11"/>
    </row>
    <row r="24" spans="1:13" x14ac:dyDescent="0.25">
      <c r="A24" s="4" t="s">
        <v>43</v>
      </c>
      <c r="B24" s="5" t="s">
        <v>42</v>
      </c>
      <c r="C24" s="6">
        <v>1</v>
      </c>
      <c r="D24" s="6">
        <v>12</v>
      </c>
      <c r="E24" s="7">
        <v>8427.41</v>
      </c>
      <c r="F24" s="7">
        <v>8302.7999999999993</v>
      </c>
      <c r="G24" s="7">
        <v>8115.89</v>
      </c>
      <c r="H24" s="8">
        <f t="shared" si="0"/>
        <v>8282.0333333333328</v>
      </c>
      <c r="I24" s="8">
        <f t="shared" si="1"/>
        <v>8282.0333333333328</v>
      </c>
      <c r="J24" s="11"/>
      <c r="K24" s="11"/>
      <c r="L24" s="11"/>
      <c r="M24" s="11"/>
    </row>
    <row r="25" spans="1:13" ht="25.5" x14ac:dyDescent="0.25">
      <c r="A25" s="4">
        <v>48909</v>
      </c>
      <c r="B25" s="5" t="s">
        <v>2</v>
      </c>
      <c r="C25" s="6">
        <v>1</v>
      </c>
      <c r="D25" s="6">
        <v>12</v>
      </c>
      <c r="E25" s="7">
        <v>3437.85</v>
      </c>
      <c r="F25" s="7">
        <v>3436.5</v>
      </c>
      <c r="G25" s="7">
        <v>3391.16</v>
      </c>
      <c r="H25" s="8">
        <f t="shared" si="0"/>
        <v>3421.8366666666666</v>
      </c>
      <c r="I25" s="8">
        <f t="shared" si="1"/>
        <v>3421.8366666666666</v>
      </c>
      <c r="J25" s="11"/>
      <c r="K25" s="11"/>
      <c r="L25" s="11"/>
      <c r="M25" s="11"/>
    </row>
    <row r="26" spans="1:13" x14ac:dyDescent="0.25">
      <c r="A26" s="4" t="s">
        <v>45</v>
      </c>
      <c r="B26" s="5" t="s">
        <v>44</v>
      </c>
      <c r="C26" s="6">
        <v>1</v>
      </c>
      <c r="D26" s="6">
        <v>2</v>
      </c>
      <c r="E26" s="7">
        <v>5596.7</v>
      </c>
      <c r="F26" s="7">
        <v>5379.76</v>
      </c>
      <c r="G26" s="7">
        <v>5259.16</v>
      </c>
      <c r="H26" s="8">
        <f t="shared" si="0"/>
        <v>5411.873333333333</v>
      </c>
      <c r="I26" s="8">
        <f t="shared" si="1"/>
        <v>5411.873333333333</v>
      </c>
      <c r="J26" s="11"/>
      <c r="K26" s="11"/>
      <c r="L26" s="11"/>
      <c r="M26" s="11"/>
    </row>
    <row r="27" spans="1:13" ht="25.5" x14ac:dyDescent="0.25">
      <c r="A27" s="4" t="s">
        <v>46</v>
      </c>
      <c r="B27" s="5" t="s">
        <v>47</v>
      </c>
      <c r="C27" s="6">
        <v>1</v>
      </c>
      <c r="D27" s="6">
        <v>12</v>
      </c>
      <c r="E27" s="7">
        <v>5751.17</v>
      </c>
      <c r="F27" s="7">
        <v>5666.21</v>
      </c>
      <c r="G27" s="7">
        <v>5538.77</v>
      </c>
      <c r="H27" s="8">
        <f t="shared" si="0"/>
        <v>5652.05</v>
      </c>
      <c r="I27" s="8">
        <f t="shared" si="1"/>
        <v>5652.05</v>
      </c>
      <c r="J27" s="11"/>
      <c r="K27" s="11"/>
      <c r="L27" s="11"/>
      <c r="M27" s="11"/>
    </row>
    <row r="28" spans="1:13" ht="25.5" x14ac:dyDescent="0.25">
      <c r="A28" s="4" t="s">
        <v>78</v>
      </c>
      <c r="B28" s="5" t="s">
        <v>79</v>
      </c>
      <c r="C28" s="6">
        <v>1</v>
      </c>
      <c r="D28" s="6">
        <v>12</v>
      </c>
      <c r="E28" s="7">
        <v>9044.2800000000007</v>
      </c>
      <c r="F28" s="7">
        <v>8910.36</v>
      </c>
      <c r="G28" s="7">
        <v>8709.36</v>
      </c>
      <c r="H28" s="8">
        <f t="shared" si="0"/>
        <v>8888</v>
      </c>
      <c r="I28" s="8">
        <f t="shared" si="1"/>
        <v>8888</v>
      </c>
      <c r="J28" s="11"/>
      <c r="K28" s="11"/>
      <c r="L28" s="11"/>
      <c r="M28" s="11"/>
    </row>
    <row r="29" spans="1:13" x14ac:dyDescent="0.25">
      <c r="A29" s="4" t="s">
        <v>49</v>
      </c>
      <c r="B29" s="5" t="s">
        <v>48</v>
      </c>
      <c r="C29" s="6">
        <v>1</v>
      </c>
      <c r="D29" s="6">
        <v>12</v>
      </c>
      <c r="E29" s="7">
        <v>9956.69</v>
      </c>
      <c r="F29" s="7">
        <v>9809.43</v>
      </c>
      <c r="G29" s="7">
        <v>9588.5300000000007</v>
      </c>
      <c r="H29" s="8">
        <f t="shared" si="0"/>
        <v>9784.8833333333332</v>
      </c>
      <c r="I29" s="8">
        <f t="shared" si="1"/>
        <v>9784.8833333333332</v>
      </c>
      <c r="J29" s="11"/>
      <c r="K29" s="11"/>
      <c r="L29" s="11"/>
      <c r="M29" s="11"/>
    </row>
    <row r="30" spans="1:13" x14ac:dyDescent="0.25">
      <c r="A30" s="4" t="s">
        <v>50</v>
      </c>
      <c r="B30" s="5" t="s">
        <v>4</v>
      </c>
      <c r="C30" s="6">
        <v>1</v>
      </c>
      <c r="D30" s="6">
        <v>12</v>
      </c>
      <c r="E30" s="7">
        <v>14850.5</v>
      </c>
      <c r="F30" s="7">
        <v>14274.16</v>
      </c>
      <c r="G30" s="7">
        <v>13952.94</v>
      </c>
      <c r="H30" s="8">
        <f t="shared" si="0"/>
        <v>14359.199999999999</v>
      </c>
      <c r="I30" s="8">
        <f t="shared" si="1"/>
        <v>14359.199999999999</v>
      </c>
      <c r="J30" s="11"/>
      <c r="K30" s="11"/>
      <c r="L30" s="11"/>
      <c r="M30" s="11"/>
    </row>
    <row r="31" spans="1:13" x14ac:dyDescent="0.25">
      <c r="A31" s="4" t="s">
        <v>51</v>
      </c>
      <c r="B31" s="5" t="s">
        <v>5</v>
      </c>
      <c r="C31" s="6">
        <v>1</v>
      </c>
      <c r="D31" s="6">
        <v>6</v>
      </c>
      <c r="E31" s="7">
        <v>9436.65</v>
      </c>
      <c r="F31" s="7">
        <v>9070.56</v>
      </c>
      <c r="G31" s="7">
        <v>8866.7000000000007</v>
      </c>
      <c r="H31" s="8">
        <f t="shared" si="0"/>
        <v>9124.6366666666672</v>
      </c>
      <c r="I31" s="8">
        <f t="shared" si="1"/>
        <v>9124.6366666666672</v>
      </c>
      <c r="J31" s="11"/>
      <c r="K31" s="11"/>
      <c r="L31" s="11"/>
      <c r="M31" s="11"/>
    </row>
    <row r="32" spans="1:13" x14ac:dyDescent="0.25">
      <c r="A32" s="4" t="s">
        <v>80</v>
      </c>
      <c r="B32" s="5" t="s">
        <v>3</v>
      </c>
      <c r="C32" s="6">
        <v>1</v>
      </c>
      <c r="D32" s="6">
        <v>12</v>
      </c>
      <c r="E32" s="7">
        <v>5399.76</v>
      </c>
      <c r="F32" s="7">
        <v>5319.72</v>
      </c>
      <c r="G32" s="7">
        <v>5199.72</v>
      </c>
      <c r="H32" s="8">
        <f t="shared" si="0"/>
        <v>5306.4000000000005</v>
      </c>
      <c r="I32" s="8">
        <f t="shared" si="1"/>
        <v>5306.4000000000005</v>
      </c>
      <c r="J32" s="11"/>
      <c r="K32" s="11"/>
      <c r="L32" s="11"/>
      <c r="M32" s="11"/>
    </row>
    <row r="33" spans="1:13" ht="25.5" x14ac:dyDescent="0.25">
      <c r="A33" s="4" t="s">
        <v>81</v>
      </c>
      <c r="B33" s="5" t="s">
        <v>82</v>
      </c>
      <c r="C33" s="6">
        <v>1</v>
      </c>
      <c r="D33" s="6">
        <v>12</v>
      </c>
      <c r="E33" s="7">
        <v>10330.08</v>
      </c>
      <c r="F33" s="7">
        <v>10177.08</v>
      </c>
      <c r="G33" s="7">
        <v>9947.52</v>
      </c>
      <c r="H33" s="8">
        <f t="shared" si="0"/>
        <v>10151.56</v>
      </c>
      <c r="I33" s="8">
        <f t="shared" si="1"/>
        <v>10151.56</v>
      </c>
      <c r="J33" s="11"/>
      <c r="K33" s="11"/>
      <c r="L33" s="11"/>
      <c r="M33" s="11"/>
    </row>
    <row r="34" spans="1:13" x14ac:dyDescent="0.25">
      <c r="A34" s="4" t="s">
        <v>52</v>
      </c>
      <c r="B34" s="5" t="s">
        <v>53</v>
      </c>
      <c r="C34" s="6">
        <v>1</v>
      </c>
      <c r="D34" s="6">
        <v>12</v>
      </c>
      <c r="E34" s="7">
        <v>17794.25</v>
      </c>
      <c r="F34" s="7">
        <v>17530.87</v>
      </c>
      <c r="G34" s="7">
        <v>17135.810000000001</v>
      </c>
      <c r="H34" s="8">
        <f t="shared" si="0"/>
        <v>17486.976666666666</v>
      </c>
      <c r="I34" s="8">
        <f t="shared" si="1"/>
        <v>17486.976666666666</v>
      </c>
      <c r="J34" s="11"/>
      <c r="K34" s="11"/>
      <c r="L34" s="11"/>
      <c r="M34" s="11"/>
    </row>
    <row r="35" spans="1:13" x14ac:dyDescent="0.25">
      <c r="A35" s="4" t="s">
        <v>83</v>
      </c>
      <c r="B35" s="5" t="s">
        <v>84</v>
      </c>
      <c r="C35" s="6">
        <v>1</v>
      </c>
      <c r="D35" s="6">
        <v>12</v>
      </c>
      <c r="E35" s="7">
        <v>10440.799999999999</v>
      </c>
      <c r="F35" s="7">
        <v>10336.299999999999</v>
      </c>
      <c r="G35" s="7">
        <v>10054.14</v>
      </c>
      <c r="H35" s="8">
        <f t="shared" si="0"/>
        <v>10277.08</v>
      </c>
      <c r="I35" s="8">
        <f t="shared" si="1"/>
        <v>10277.08</v>
      </c>
      <c r="J35" s="11"/>
      <c r="K35" s="11"/>
      <c r="L35" s="11"/>
      <c r="M35" s="11"/>
    </row>
    <row r="36" spans="1:13" x14ac:dyDescent="0.25">
      <c r="A36" s="4" t="s">
        <v>33</v>
      </c>
      <c r="B36" s="5" t="s">
        <v>20</v>
      </c>
      <c r="C36" s="6">
        <v>1</v>
      </c>
      <c r="D36" s="6">
        <v>4</v>
      </c>
      <c r="E36" s="7">
        <v>2225.4</v>
      </c>
      <c r="F36" s="7">
        <v>2203.6</v>
      </c>
      <c r="G36" s="7">
        <v>2144</v>
      </c>
      <c r="H36" s="8">
        <f t="shared" si="0"/>
        <v>2191</v>
      </c>
      <c r="I36" s="8">
        <f t="shared" si="1"/>
        <v>2191</v>
      </c>
      <c r="J36" s="11"/>
      <c r="K36" s="11"/>
      <c r="L36" s="11"/>
      <c r="M36" s="11"/>
    </row>
    <row r="37" spans="1:13" x14ac:dyDescent="0.25">
      <c r="A37" s="4">
        <v>37164</v>
      </c>
      <c r="B37" s="5" t="s">
        <v>28</v>
      </c>
      <c r="C37" s="6">
        <v>1</v>
      </c>
      <c r="D37" s="6">
        <v>6</v>
      </c>
      <c r="E37" s="7">
        <v>4790.82</v>
      </c>
      <c r="F37" s="9">
        <v>4719.84</v>
      </c>
      <c r="G37" s="7">
        <v>4613.3999999999996</v>
      </c>
      <c r="H37" s="8">
        <f t="shared" si="0"/>
        <v>4708.0199999999995</v>
      </c>
      <c r="I37" s="8">
        <f t="shared" si="1"/>
        <v>4708.0199999999995</v>
      </c>
      <c r="J37" s="11"/>
      <c r="K37" s="11"/>
      <c r="L37" s="11"/>
      <c r="M37" s="11"/>
    </row>
    <row r="38" spans="1:13" x14ac:dyDescent="0.25">
      <c r="A38" s="4">
        <v>81324</v>
      </c>
      <c r="B38" s="5" t="s">
        <v>26</v>
      </c>
      <c r="C38" s="6">
        <v>1</v>
      </c>
      <c r="D38" s="6">
        <v>10</v>
      </c>
      <c r="E38" s="7">
        <v>7292.9</v>
      </c>
      <c r="F38" s="9">
        <v>7184.9</v>
      </c>
      <c r="G38" s="7">
        <v>6851.4</v>
      </c>
      <c r="H38" s="8">
        <f t="shared" si="0"/>
        <v>7109.7333333333327</v>
      </c>
      <c r="I38" s="8">
        <f t="shared" si="1"/>
        <v>7109.7333333333327</v>
      </c>
      <c r="J38" s="11"/>
      <c r="K38" s="11"/>
      <c r="L38" s="11"/>
      <c r="M38" s="11"/>
    </row>
    <row r="39" spans="1:13" x14ac:dyDescent="0.25">
      <c r="A39" s="4">
        <v>8716</v>
      </c>
      <c r="B39" s="5" t="s">
        <v>27</v>
      </c>
      <c r="C39" s="6">
        <v>1</v>
      </c>
      <c r="D39" s="6">
        <v>24</v>
      </c>
      <c r="E39" s="7">
        <v>1294.0999999999999</v>
      </c>
      <c r="F39" s="9">
        <v>1274</v>
      </c>
      <c r="G39" s="7">
        <v>1216.5899999999999</v>
      </c>
      <c r="H39" s="8">
        <f t="shared" si="0"/>
        <v>1261.5633333333333</v>
      </c>
      <c r="I39" s="8">
        <f t="shared" si="1"/>
        <v>1261.5633333333333</v>
      </c>
      <c r="J39" s="11"/>
      <c r="K39" s="11"/>
      <c r="L39" s="11"/>
      <c r="M39" s="11"/>
    </row>
    <row r="40" spans="1:13" x14ac:dyDescent="0.25">
      <c r="A40" s="4">
        <v>8716</v>
      </c>
      <c r="B40" s="5" t="s">
        <v>27</v>
      </c>
      <c r="C40" s="6">
        <v>1</v>
      </c>
      <c r="D40" s="6">
        <v>24</v>
      </c>
      <c r="E40" s="7">
        <v>1294.0999999999999</v>
      </c>
      <c r="F40" s="9">
        <v>1274</v>
      </c>
      <c r="G40" s="7">
        <v>1216.5899999999999</v>
      </c>
      <c r="H40" s="8">
        <f t="shared" si="0"/>
        <v>1261.5633333333333</v>
      </c>
      <c r="I40" s="8">
        <f t="shared" si="1"/>
        <v>1261.5633333333333</v>
      </c>
      <c r="J40" s="11"/>
      <c r="K40" s="11"/>
      <c r="L40" s="11"/>
      <c r="M40" s="11"/>
    </row>
    <row r="41" spans="1:13" ht="38.25" x14ac:dyDescent="0.25">
      <c r="A41" s="4" t="s">
        <v>76</v>
      </c>
      <c r="B41" s="5" t="s">
        <v>77</v>
      </c>
      <c r="C41" s="6">
        <v>1</v>
      </c>
      <c r="D41" s="6">
        <v>4</v>
      </c>
      <c r="E41" s="7">
        <v>3978.72</v>
      </c>
      <c r="F41" s="7">
        <v>3919.8</v>
      </c>
      <c r="G41" s="7">
        <v>3831.4</v>
      </c>
      <c r="H41" s="8">
        <f t="shared" si="0"/>
        <v>3909.9733333333334</v>
      </c>
      <c r="I41" s="8">
        <f t="shared" si="1"/>
        <v>3909.9733333333334</v>
      </c>
      <c r="J41" s="11"/>
      <c r="K41" s="11"/>
      <c r="L41" s="11"/>
      <c r="M41" s="11"/>
    </row>
    <row r="42" spans="1:13" x14ac:dyDescent="0.25">
      <c r="A42" s="4" t="s">
        <v>54</v>
      </c>
      <c r="B42" s="5" t="s">
        <v>10</v>
      </c>
      <c r="C42" s="6">
        <v>1</v>
      </c>
      <c r="D42" s="6">
        <v>12</v>
      </c>
      <c r="E42" s="7">
        <v>16647.29</v>
      </c>
      <c r="F42" s="7">
        <v>16400.91</v>
      </c>
      <c r="G42" s="7">
        <v>16031.33</v>
      </c>
      <c r="H42" s="8">
        <f t="shared" si="0"/>
        <v>16359.843333333332</v>
      </c>
      <c r="I42" s="8">
        <f t="shared" si="1"/>
        <v>16359.843333333332</v>
      </c>
      <c r="J42" s="11"/>
      <c r="K42" s="11"/>
      <c r="L42" s="11"/>
      <c r="M42" s="11"/>
    </row>
    <row r="43" spans="1:13" x14ac:dyDescent="0.25">
      <c r="A43" s="4" t="s">
        <v>56</v>
      </c>
      <c r="B43" s="5" t="s">
        <v>55</v>
      </c>
      <c r="C43" s="6">
        <v>1</v>
      </c>
      <c r="D43" s="6">
        <v>12</v>
      </c>
      <c r="E43" s="7">
        <v>17698.669999999998</v>
      </c>
      <c r="F43" s="7">
        <v>17436.71</v>
      </c>
      <c r="G43" s="7">
        <v>17043.77</v>
      </c>
      <c r="H43" s="8">
        <f t="shared" si="0"/>
        <v>17393.05</v>
      </c>
      <c r="I43" s="8">
        <f t="shared" si="1"/>
        <v>17393.05</v>
      </c>
      <c r="J43" s="11"/>
      <c r="K43" s="11"/>
      <c r="L43" s="11"/>
      <c r="M43" s="11"/>
    </row>
    <row r="44" spans="1:13" x14ac:dyDescent="0.25">
      <c r="H44" s="1" t="s">
        <v>37</v>
      </c>
      <c r="I44" s="1">
        <f>SUM(I1:I43)</f>
        <v>415937.26666666678</v>
      </c>
      <c r="J44" s="11"/>
      <c r="K44" s="11"/>
      <c r="L44" s="11"/>
      <c r="M44" s="11"/>
    </row>
    <row r="45" spans="1:13" x14ac:dyDescent="0.25">
      <c r="J45" s="11"/>
      <c r="K45" s="11"/>
      <c r="L45" s="11"/>
      <c r="M45" s="11"/>
    </row>
    <row r="46" spans="1:13" x14ac:dyDescent="0.25">
      <c r="J46" s="11"/>
      <c r="K46" s="11"/>
      <c r="L46" s="11"/>
      <c r="M46" s="11"/>
    </row>
    <row r="47" spans="1:13" x14ac:dyDescent="0.25">
      <c r="J47" s="11"/>
      <c r="K47" s="11"/>
      <c r="L47" s="11"/>
      <c r="M47" s="11"/>
    </row>
    <row r="48" spans="1:13" x14ac:dyDescent="0.25">
      <c r="J48" s="11"/>
      <c r="K48" s="11"/>
      <c r="L48" s="11"/>
      <c r="M48" s="11"/>
    </row>
    <row r="49" spans="8:13" x14ac:dyDescent="0.25">
      <c r="J49" s="11"/>
      <c r="K49" s="11"/>
      <c r="L49" s="11"/>
      <c r="M49" s="11"/>
    </row>
    <row r="50" spans="8:13" x14ac:dyDescent="0.25">
      <c r="J50" s="11"/>
      <c r="K50" s="11"/>
      <c r="L50" s="11"/>
      <c r="M50" s="11"/>
    </row>
    <row r="51" spans="8:13" x14ac:dyDescent="0.25">
      <c r="H51" s="11"/>
      <c r="I51" s="11"/>
      <c r="J51" s="11"/>
      <c r="K51" s="11"/>
      <c r="L51" s="11"/>
      <c r="M51" s="11"/>
    </row>
    <row r="52" spans="8:13" x14ac:dyDescent="0.25">
      <c r="H52" s="11"/>
      <c r="I52" s="11"/>
      <c r="J52" s="11"/>
      <c r="K52" s="11"/>
      <c r="L52" s="11"/>
      <c r="M52" s="11"/>
    </row>
    <row r="53" spans="8:13" x14ac:dyDescent="0.25">
      <c r="H53" s="11"/>
      <c r="I53" s="11"/>
      <c r="J53" s="11"/>
      <c r="K53" s="11"/>
      <c r="L53" s="11"/>
      <c r="M53" s="11"/>
    </row>
    <row r="54" spans="8:13" x14ac:dyDescent="0.25">
      <c r="H54" s="11"/>
      <c r="I54" s="11"/>
      <c r="J54" s="11"/>
      <c r="K54" s="11"/>
      <c r="L54" s="11"/>
      <c r="M54" s="11"/>
    </row>
    <row r="55" spans="8:13" x14ac:dyDescent="0.25">
      <c r="H55" s="11"/>
      <c r="I55" s="11"/>
      <c r="J55" s="11"/>
      <c r="K55" s="11"/>
      <c r="L55" s="11"/>
      <c r="M55" s="11"/>
    </row>
    <row r="56" spans="8:13" x14ac:dyDescent="0.25">
      <c r="H56" s="11"/>
      <c r="I56" s="11"/>
      <c r="J56" s="11"/>
      <c r="K56" s="11"/>
      <c r="L56" s="11"/>
      <c r="M56" s="11"/>
    </row>
    <row r="57" spans="8:13" x14ac:dyDescent="0.25">
      <c r="H57" s="11"/>
      <c r="I57" s="11"/>
      <c r="J57" s="11"/>
      <c r="K57" s="11"/>
      <c r="L57" s="11"/>
      <c r="M57" s="11"/>
    </row>
    <row r="58" spans="8:13" x14ac:dyDescent="0.25">
      <c r="H58" s="11"/>
      <c r="I58" s="11"/>
      <c r="J58" s="11"/>
      <c r="K58" s="11"/>
      <c r="L58" s="11"/>
      <c r="M58" s="11"/>
    </row>
    <row r="59" spans="8:13" x14ac:dyDescent="0.25">
      <c r="H59" s="11"/>
      <c r="I59" s="11"/>
      <c r="J59" s="11"/>
      <c r="K59" s="11"/>
      <c r="L59" s="11"/>
      <c r="M59" s="11"/>
    </row>
    <row r="60" spans="8:13" x14ac:dyDescent="0.25">
      <c r="H60" s="11"/>
      <c r="I60" s="11"/>
      <c r="J60" s="11"/>
      <c r="K60" s="11"/>
      <c r="L60" s="11"/>
      <c r="M60" s="11"/>
    </row>
    <row r="61" spans="8:13" x14ac:dyDescent="0.25">
      <c r="H61" s="11"/>
      <c r="I61" s="11"/>
      <c r="J61" s="11"/>
      <c r="K61" s="11"/>
      <c r="L61" s="11"/>
      <c r="M61" s="11"/>
    </row>
    <row r="62" spans="8:13" x14ac:dyDescent="0.25">
      <c r="H62" s="11"/>
      <c r="I62" s="11"/>
      <c r="J62" s="11"/>
      <c r="K62" s="11"/>
      <c r="L62" s="11"/>
      <c r="M62" s="11"/>
    </row>
    <row r="63" spans="8:13" x14ac:dyDescent="0.25">
      <c r="H63" s="11"/>
      <c r="I63" s="11"/>
      <c r="J63" s="11"/>
      <c r="K63" s="11"/>
      <c r="L63" s="11"/>
      <c r="M63" s="11"/>
    </row>
    <row r="64" spans="8:13" x14ac:dyDescent="0.25">
      <c r="H64" s="11"/>
      <c r="I64" s="11"/>
      <c r="J64" s="11"/>
      <c r="K64" s="11"/>
      <c r="L64" s="11"/>
      <c r="M64" s="11"/>
    </row>
    <row r="65" spans="8:13" x14ac:dyDescent="0.25">
      <c r="H65" s="11"/>
      <c r="I65" s="11"/>
      <c r="J65" s="11"/>
      <c r="K65" s="11"/>
      <c r="L65" s="11"/>
      <c r="M65" s="11"/>
    </row>
  </sheetData>
  <sortState ref="A1:I95">
    <sortCondition ref="B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2015-11-17T03:48:04Z</dcterms:modified>
</cp:coreProperties>
</file>